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285" tabRatio="601" activeTab="0"/>
  </bookViews>
  <sheets>
    <sheet name="CBCostSum" sheetId="1" r:id="rId1"/>
    <sheet name="CB$Sum" sheetId="2" r:id="rId2"/>
    <sheet name="CapCost" sheetId="3" r:id="rId3"/>
    <sheet name="OperCost" sheetId="4" r:id="rId4"/>
    <sheet name="MedCost" sheetId="5" r:id="rId5"/>
    <sheet name="Med$Avoid" sheetId="6" r:id="rId6"/>
    <sheet name="Transfer$Avoid" sheetId="7" r:id="rId7"/>
    <sheet name="InstallWS" sheetId="8" r:id="rId8"/>
    <sheet name="EquipWS" sheetId="9" r:id="rId9"/>
  </sheets>
  <definedNames>
    <definedName name="_xlnm.Print_Area" localSheetId="2">'CapCost'!$A$1:$K$68</definedName>
    <definedName name="_xlnm.Print_Area" localSheetId="1">'CB$Sum'!$A$1:$H$57</definedName>
    <definedName name="_xlnm.Print_Area" localSheetId="0">'CBCostSum'!$A$1:$H$60</definedName>
    <definedName name="_xlnm.Print_Area" localSheetId="8">'EquipWS'!$A$1:$H$68</definedName>
    <definedName name="_xlnm.Print_Area" localSheetId="7">'InstallWS'!$A$1:$H$68</definedName>
    <definedName name="_xlnm.Print_Area" localSheetId="5">'Med$Avoid'!$A$1:$H$68</definedName>
    <definedName name="_xlnm.Print_Area" localSheetId="4">'MedCost'!$A$1:$H$68</definedName>
    <definedName name="_xlnm.Print_Area" localSheetId="3">'OperCost'!$A$1:$H$68</definedName>
    <definedName name="_xlnm.Print_Area" localSheetId="6">'Transfer$Avoid'!$A$1:$J$68</definedName>
  </definedNames>
  <calcPr fullCalcOnLoad="1"/>
</workbook>
</file>

<file path=xl/sharedStrings.xml><?xml version="1.0" encoding="utf-8"?>
<sst xmlns="http://schemas.openxmlformats.org/spreadsheetml/2006/main" count="397" uniqueCount="262">
  <si>
    <t>CAPITAL COSTS</t>
  </si>
  <si>
    <t>COST CATEGORY</t>
  </si>
  <si>
    <t>HOURS</t>
  </si>
  <si>
    <t>RATE</t>
  </si>
  <si>
    <t>COST</t>
  </si>
  <si>
    <t>SHIP</t>
  </si>
  <si>
    <t>LIFE</t>
  </si>
  <si>
    <t>SALVAGE</t>
  </si>
  <si>
    <t>LABOR</t>
  </si>
  <si>
    <t>OTHER</t>
  </si>
  <si>
    <t>TOTAL</t>
  </si>
  <si>
    <t>AMORTIZATION</t>
  </si>
  <si>
    <t>COST/YR</t>
  </si>
  <si>
    <t>INSTALLATION</t>
  </si>
  <si>
    <t>From Telemed Install Worksheet</t>
  </si>
  <si>
    <t>From Telemed Equip Worksheet</t>
  </si>
  <si>
    <t>TELEMEDICINE SYSTEM</t>
  </si>
  <si>
    <t>TELEMEDICINE ROOM FIXTURES</t>
  </si>
  <si>
    <t>TRAINING</t>
  </si>
  <si>
    <t>Telemedicine Operation</t>
  </si>
  <si>
    <t>Telemedicine Maintenance/Support</t>
  </si>
  <si>
    <t>Medical Training</t>
  </si>
  <si>
    <t>Develop Training Plan</t>
  </si>
  <si>
    <t>CAPITAL - TOTALS</t>
  </si>
  <si>
    <t>NETWORK/COMM EQUIP</t>
  </si>
  <si>
    <t>EQUIP/MTRL</t>
  </si>
  <si>
    <t>TOTAL - INSTALLATION</t>
  </si>
  <si>
    <t>TOTAL - TELEMEDICINE SYSTEM</t>
  </si>
  <si>
    <t>TOTAL - NETWORK/COMM EQ</t>
  </si>
  <si>
    <t>TOTAL - TM ROOM FIXTURES</t>
  </si>
  <si>
    <t>TOTAL - TRAINING</t>
  </si>
  <si>
    <t>COST/YEAR</t>
  </si>
  <si>
    <t>TM SYSTEM OPERATING COST</t>
  </si>
  <si>
    <t>Personnel:</t>
  </si>
  <si>
    <t>Medical Supplies:</t>
  </si>
  <si>
    <t>Office Supplies</t>
  </si>
  <si>
    <t>TOTAL - SYSTEM OPERATE COST</t>
  </si>
  <si>
    <t>Telephone</t>
  </si>
  <si>
    <t>Modem</t>
  </si>
  <si>
    <t>Fax</t>
  </si>
  <si>
    <t>Email/Internet</t>
  </si>
  <si>
    <t>Pager</t>
  </si>
  <si>
    <t>Other</t>
  </si>
  <si>
    <t>TOTAL - COMMUNICATION COST</t>
  </si>
  <si>
    <t>MAINTENANCE/SUPPORT COST</t>
  </si>
  <si>
    <t>Support Subcontract</t>
  </si>
  <si>
    <t>Maintenance/Support Labor</t>
  </si>
  <si>
    <t>Spare Parts</t>
  </si>
  <si>
    <t>Other Support Equip/Material</t>
  </si>
  <si>
    <t>TOTAL - MAINT/SUPPORT COST</t>
  </si>
  <si>
    <t>Data/Video Communications</t>
  </si>
  <si>
    <t>MONTH</t>
  </si>
  <si>
    <t>MINUTES/</t>
  </si>
  <si>
    <t>MEDICAL PERSONNEL</t>
  </si>
  <si>
    <t>(List by Medical Specialty)</t>
  </si>
  <si>
    <t>CONSULT</t>
  </si>
  <si>
    <t>TOTAL - MEDICAL COST</t>
  </si>
  <si>
    <t>Internal Consults</t>
  </si>
  <si>
    <t>Local External Consults</t>
  </si>
  <si>
    <t>TOTAL - EXTERNAL CONSULTS</t>
  </si>
  <si>
    <t>TOTAL - MEDICAL CENTER COST</t>
  </si>
  <si>
    <t>Medical Center Cost</t>
  </si>
  <si>
    <t>TOTAL - INTERNAL CONSULTS</t>
  </si>
  <si>
    <t>OT RATE</t>
  </si>
  <si>
    <t>Administrative Personnel</t>
  </si>
  <si>
    <t>Security Personnel</t>
  </si>
  <si>
    <t>Other Personnel</t>
  </si>
  <si>
    <t>TELEMEDICINE INSTALLATION WORKSHEET</t>
  </si>
  <si>
    <t>TOTAL COST</t>
  </si>
  <si>
    <t>MATERIAL</t>
  </si>
  <si>
    <t>System Integrator</t>
  </si>
  <si>
    <t>General</t>
  </si>
  <si>
    <t>Electronics</t>
  </si>
  <si>
    <t>Electrical</t>
  </si>
  <si>
    <t>Masonry/Plaster/Drywall</t>
  </si>
  <si>
    <t>Plumbing</t>
  </si>
  <si>
    <t>Painting</t>
  </si>
  <si>
    <t>Other- Carpet</t>
  </si>
  <si>
    <t>- Acoustic</t>
  </si>
  <si>
    <t>- Lighting</t>
  </si>
  <si>
    <t>TOTAL - INSTALLATION COST</t>
  </si>
  <si>
    <t>TELEMEDICINE EQUIPMENT WORKSHEET</t>
  </si>
  <si>
    <t>ITEM DESCRIPTION</t>
  </si>
  <si>
    <t>MANUFACTURER</t>
  </si>
  <si>
    <t>PART NUMBER</t>
  </si>
  <si>
    <t>UNIT</t>
  </si>
  <si>
    <t>QTY</t>
  </si>
  <si>
    <t>Telemedicine System</t>
  </si>
  <si>
    <t>Computer</t>
  </si>
  <si>
    <t>CODEC</t>
  </si>
  <si>
    <t>Display</t>
  </si>
  <si>
    <t>Cameras</t>
  </si>
  <si>
    <t>Medical Devices</t>
  </si>
  <si>
    <t>Consoles/Cabinets</t>
  </si>
  <si>
    <t>Network/Communications</t>
  </si>
  <si>
    <t>Telemedicine Room Fixtures</t>
  </si>
  <si>
    <t>TOTAL - NETWORK/COMM EQUIP</t>
  </si>
  <si>
    <t>ITEM</t>
  </si>
  <si>
    <t>COSTS</t>
  </si>
  <si>
    <t>$/CONSULT</t>
  </si>
  <si>
    <t>TELEMEDICINE COST/BENEFITS SUMMARY</t>
  </si>
  <si>
    <t>COSTS INCURRED BY TELEMEDICINE</t>
  </si>
  <si>
    <t>COST AVOIDED BY TELEMEDICINE</t>
  </si>
  <si>
    <t>TOTAL COST INCURRED</t>
  </si>
  <si>
    <t>Medical Personnel</t>
  </si>
  <si>
    <t>OTHER TELEMEDICINE SYSTEM USES</t>
  </si>
  <si>
    <t>TELEMEDICINE COST BENEFITS</t>
  </si>
  <si>
    <t>(after payback)</t>
  </si>
  <si>
    <t>OPERATING COST</t>
  </si>
  <si>
    <t>Psychiatry:</t>
  </si>
  <si>
    <t>Total - Psychiatry</t>
  </si>
  <si>
    <t>Dermatology</t>
  </si>
  <si>
    <t>Total - Dermatology</t>
  </si>
  <si>
    <t>Orthopedics</t>
  </si>
  <si>
    <t>Total - Orthopedics</t>
  </si>
  <si>
    <t>Other Specialties</t>
  </si>
  <si>
    <t>Total - Other Specialties</t>
  </si>
  <si>
    <t>TOTAL COST AVOIDED BY TELEMEDICINE</t>
  </si>
  <si>
    <t>$/HR</t>
  </si>
  <si>
    <t>MEDICAL COST AVOIDED BY TELEMEDICINE</t>
  </si>
  <si>
    <t>MEDICAL/PERSONNEL COST</t>
  </si>
  <si>
    <t>TELEMEDICINE OPERATING COST</t>
  </si>
  <si>
    <t>COMMUNICATION COST</t>
  </si>
  <si>
    <t>(minutes)</t>
  </si>
  <si>
    <t>COST ($/yr)</t>
  </si>
  <si>
    <t>SIMPLIFIED COST ESTIMATION  MODEL</t>
  </si>
  <si>
    <t>Installation:.............................................................................................................</t>
  </si>
  <si>
    <t>Telemedicine System:....................................................................................................</t>
  </si>
  <si>
    <t>Network/Communications Equipment:...............................................................................</t>
  </si>
  <si>
    <t>Training:......................................................................................................................</t>
  </si>
  <si>
    <t>Telemedicine System Operation:...................................................................................</t>
  </si>
  <si>
    <t>Communications:.........................................................................................................</t>
  </si>
  <si>
    <t>LIFE (yr)</t>
  </si>
  <si>
    <t>OT HRS</t>
  </si>
  <si>
    <t>HRS</t>
  </si>
  <si>
    <t>CONSULT/YR</t>
  </si>
  <si>
    <t>HOURS/MO</t>
  </si>
  <si>
    <t>TOTAL - OPERATING COST/YEAR</t>
  </si>
  <si>
    <t>TOTAL - MEDICAL COST/YEAR</t>
  </si>
  <si>
    <t>TOTAL COST AVOIDED BY TELEMEDICINE SYSTEM MEDICAL USE</t>
  </si>
  <si>
    <t>($/Month)</t>
  </si>
  <si>
    <t>($/Minute)</t>
  </si>
  <si>
    <t>TOTAL CONSULT</t>
  </si>
  <si>
    <t>MINUTES/YEAR</t>
  </si>
  <si>
    <t>Installation:.....................................................................................................................................</t>
  </si>
  <si>
    <t>Telemedicine System:.......................................................................................................................</t>
  </si>
  <si>
    <t>Network/Communications Equipment:................................................................................................</t>
  </si>
  <si>
    <t>Telemedicine Room Fixtures:............................................................................................................</t>
  </si>
  <si>
    <t>Training:..........................................................................................................................................</t>
  </si>
  <si>
    <t>Telemedicine System Operation:........................................................................................................</t>
  </si>
  <si>
    <t>Communications:.............................................................................................................................</t>
  </si>
  <si>
    <t>Maintenance/Support:......................................................................................................................</t>
  </si>
  <si>
    <t>Psychiatry.......................................................................................................................................</t>
  </si>
  <si>
    <t>Dermatology....................................................................................................................................</t>
  </si>
  <si>
    <t>Orthopedics.....................................................................................................................................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</si>
  <si>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Other...............................................................................................................................................</t>
  </si>
  <si>
    <t>Internal Consults..............................................................................................................................</t>
  </si>
  <si>
    <t>External Consults.............................................................................................................................</t>
  </si>
  <si>
    <t>Medical Center Cost.........................................................................................................................</t>
  </si>
  <si>
    <t>TOTAL - TELEMEMEDICINE EQUIPMENT</t>
  </si>
  <si>
    <t>TOTAL - TELEMEDICINE ROOM FIXTURES</t>
  </si>
  <si>
    <t>Internal Consults.......................................................................................................................</t>
  </si>
  <si>
    <t>Training of Inmate or Staff............................................................................................................</t>
  </si>
  <si>
    <t>Arrainment of Inmates..................................................................................................................</t>
  </si>
  <si>
    <t>Judicial Proceedings...................................................................................................................</t>
  </si>
  <si>
    <t>Attorney/Inmate Conferences............................................................................................................</t>
  </si>
  <si>
    <t>Staff Video Conferences...................................................................................................................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</si>
  <si>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</t>
  </si>
  <si>
    <t>Psychiatry........................................................................................................................................</t>
  </si>
  <si>
    <t>Orthopedics....................................................................................................................................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</si>
  <si>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</t>
  </si>
  <si>
    <t xml:space="preserve">        ................................................................................................................................................</t>
  </si>
  <si>
    <t xml:space="preserve">        .............................................................................................................................................</t>
  </si>
  <si>
    <t>Inmate Counseling............................................................................................................................</t>
  </si>
  <si>
    <t>Medical Training/Recertification........................................................................................................</t>
  </si>
  <si>
    <t>CONSULTS/YR</t>
  </si>
  <si>
    <t>MIN/CONSULT</t>
  </si>
  <si>
    <t>TOTAL OPERATING COST</t>
  </si>
  <si>
    <t>TOTAL COST OF OTHER TELEMEDICINE SYSTEM USES</t>
  </si>
  <si>
    <t>Cost Adjustment for Other System Uses......................................................................................</t>
  </si>
  <si>
    <t>Total Cost Savings/Year..................................................................................................................</t>
  </si>
  <si>
    <t>Total Consults/Year.......................................................................</t>
  </si>
  <si>
    <t>Cost/Consult........................................................................</t>
  </si>
  <si>
    <t>Cost Savings/Consult..............................................................</t>
  </si>
  <si>
    <t>Cost Savings/Year.............................................................................</t>
  </si>
  <si>
    <t>$/CONSULT(Avg)</t>
  </si>
  <si>
    <t>MIN/CON (Avg)</t>
  </si>
  <si>
    <t>Inmate Counseling........................................................................................................................</t>
  </si>
  <si>
    <t>Training of Inmate or Staff.............................................................................................................</t>
  </si>
  <si>
    <t>Arrainment of Inmates.........................................................................................................................</t>
  </si>
  <si>
    <t>Judicial Proceedings..................................................................................................................</t>
  </si>
  <si>
    <t>Attorney/Inmate Conferences.............................................................................................................</t>
  </si>
  <si>
    <t>Staff Video Conferences................................................................................................................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</si>
  <si>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</t>
  </si>
  <si>
    <t>SHIP ($/yr)</t>
  </si>
  <si>
    <t>RATE ($/hr)</t>
  </si>
  <si>
    <t>EQUIP/MTRL/SUPPLIES</t>
  </si>
  <si>
    <t>CONSULT-COST/HOUR</t>
  </si>
  <si>
    <t>CONSULT-COST/CONSULT</t>
  </si>
  <si>
    <t>Medical Center Consults....................................................................................................</t>
  </si>
  <si>
    <t>$/MONTH</t>
  </si>
  <si>
    <t>HRS/MO</t>
  </si>
  <si>
    <t>COST/MO (Avg)</t>
  </si>
  <si>
    <t>$ SAVED/YR</t>
  </si>
  <si>
    <t>HOURS/MONTH</t>
  </si>
  <si>
    <t>Maintenance/Support:....................................................................................................................................................</t>
  </si>
  <si>
    <t>Telemedicine Room Fixtures:...........................................................................................................</t>
  </si>
  <si>
    <t>Other Medical Cost........................................................................................................................................................................................................</t>
  </si>
  <si>
    <t>TELEMEDICINE SYSTEM USE</t>
  </si>
  <si>
    <t>Total Cost/Year Incurred by Telemedicine................................................................................</t>
  </si>
  <si>
    <t>Total Cost/Year Avoided by Telemedicine....................................................................................</t>
  </si>
  <si>
    <t>Cost Payback Period (Months).......................................................................................................</t>
  </si>
  <si>
    <t>MEDICAL PERSONNEL COST</t>
  </si>
  <si>
    <t>TOTAL  OTHER USES OF TELEMEDICINE SYSTEM</t>
  </si>
  <si>
    <t>Total Cost/Year Incurred by Telemedicine............................................................................................</t>
  </si>
  <si>
    <t>Total Cost/Year Avoided by Telemedicine..........................................................................................</t>
  </si>
  <si>
    <t>Cost Adjustment for Other System Uses......................................................................................................</t>
  </si>
  <si>
    <t>Total Cost Savings/Year.........................................................................................................................</t>
  </si>
  <si>
    <t>Capital Cost Recovery Period (Months).....................................................................................................</t>
  </si>
  <si>
    <t>Total Consults/Year........................................................................................................</t>
  </si>
  <si>
    <t>Cost/Consult..................................................................................................................</t>
  </si>
  <si>
    <t>Cost Savings/Consult....................................................................................................................</t>
  </si>
  <si>
    <t>Cost Savings/Year.........................................................................................................................</t>
  </si>
  <si>
    <t>MEDICAL ESCORT/TRANSPORT COST AVOIDED</t>
  </si>
  <si>
    <t>LABOR COST</t>
  </si>
  <si>
    <t>OTHER $/</t>
  </si>
  <si>
    <t>LABOR COST/TRANSPORT or ESCORT</t>
  </si>
  <si>
    <t>TRANSP-ESC</t>
  </si>
  <si>
    <t>($/Trans)</t>
  </si>
  <si>
    <t>INTERNAL CONSULTS</t>
  </si>
  <si>
    <t>LOCAL EXTERNAL CONSULTS</t>
  </si>
  <si>
    <t>Escort Vehicle Cost</t>
  </si>
  <si>
    <t>Transport Vehicle Cost</t>
  </si>
  <si>
    <t>Ambulance Cost</t>
  </si>
  <si>
    <t>MEDICAL CENTER CONSULTS</t>
  </si>
  <si>
    <t>Charter Airflight</t>
  </si>
  <si>
    <t>Commercial Airline</t>
  </si>
  <si>
    <t>TOTAL ESCORT/TRANSPORT</t>
  </si>
  <si>
    <t>TOTAL INTERNAL CONSULTS</t>
  </si>
  <si>
    <t>TOTAL EXTERNAL CONSULTS</t>
  </si>
  <si>
    <t xml:space="preserve">TOTAL MEDICAL CENTER </t>
  </si>
  <si>
    <t>ESCORT/YR</t>
  </si>
  <si>
    <t>TRANSP $</t>
  </si>
  <si>
    <t>TRANSP</t>
  </si>
  <si>
    <t>PATIENT ESCORT/TRANSPORT COST</t>
  </si>
  <si>
    <t>TOTAL PATIENT ESCORT/TRANSPORT COST</t>
  </si>
  <si>
    <t>$/ESCORT</t>
  </si>
  <si>
    <t>TOTAL MEDICAL PERSONNEL COST</t>
  </si>
  <si>
    <t>CAPITAL COST</t>
  </si>
  <si>
    <t>TOTAL CAPITAL COST</t>
  </si>
  <si>
    <t>TOTAL MEDICAL PERSONNEL  COST</t>
  </si>
  <si>
    <t>Internal Consult - Escort Labor/Other Cost.......................................................................................</t>
  </si>
  <si>
    <t>External Consult - Escort Labor/Other Cost........................................................................................</t>
  </si>
  <si>
    <t>External Consult - Transport Cost......................................................................................................</t>
  </si>
  <si>
    <t>Medical Center - Escort Labor/Other Cost............................................................................................</t>
  </si>
  <si>
    <t>Medical Center - Transport Cost.....................................................................................................</t>
  </si>
  <si>
    <t>Internal Consult - Escort Labor/Other Cost..................................................................................................................</t>
  </si>
  <si>
    <t>External Consult - Escort Labor/Other Cost............................................................................................................................</t>
  </si>
  <si>
    <t>External Consult - Transport Cost..........................................................................................................................</t>
  </si>
  <si>
    <t>Medical Center - Escort Labor/Other Cost.............................................................................................................................</t>
  </si>
  <si>
    <t>Medical Center - Transport Cost.................................................................................................................................</t>
  </si>
  <si>
    <t>ESCORTS/YR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</si>
</sst>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wrapText="1"/>
      <protection locked="0"/>
    </xf>
    <xf numFmtId="1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" fontId="0" fillId="2" borderId="2" xfId="0" applyNumberFormat="1" applyFill="1" applyBorder="1" applyAlignment="1" applyProtection="1">
      <alignment horizontal="right"/>
      <protection/>
    </xf>
    <xf numFmtId="4" fontId="0" fillId="2" borderId="0" xfId="0" applyNumberFormat="1" applyFill="1" applyBorder="1" applyAlignment="1" applyProtection="1">
      <alignment horizontal="right"/>
      <protection/>
    </xf>
    <xf numFmtId="4" fontId="0" fillId="2" borderId="4" xfId="0" applyNumberFormat="1" applyFill="1" applyBorder="1" applyAlignment="1" applyProtection="1">
      <alignment horizontal="right"/>
      <protection/>
    </xf>
    <xf numFmtId="4" fontId="0" fillId="2" borderId="5" xfId="0" applyNumberFormat="1" applyFill="1" applyBorder="1" applyAlignment="1" applyProtection="1">
      <alignment horizontal="right"/>
      <protection/>
    </xf>
    <xf numFmtId="4" fontId="0" fillId="2" borderId="6" xfId="0" applyNumberFormat="1" applyFill="1" applyBorder="1" applyAlignment="1" applyProtection="1">
      <alignment horizontal="right"/>
      <protection/>
    </xf>
    <xf numFmtId="4" fontId="0" fillId="2" borderId="7" xfId="0" applyNumberFormat="1" applyFill="1" applyBorder="1" applyAlignment="1" applyProtection="1">
      <alignment horizontal="right"/>
      <protection/>
    </xf>
    <xf numFmtId="4" fontId="0" fillId="2" borderId="8" xfId="0" applyNumberFormat="1" applyFill="1" applyBorder="1" applyAlignment="1" applyProtection="1">
      <alignment horizontal="right"/>
      <protection/>
    </xf>
    <xf numFmtId="4" fontId="0" fillId="2" borderId="9" xfId="0" applyNumberFormat="1" applyFill="1" applyBorder="1" applyAlignment="1" applyProtection="1">
      <alignment horizontal="right"/>
      <protection/>
    </xf>
    <xf numFmtId="4" fontId="0" fillId="2" borderId="2" xfId="0" applyNumberFormat="1" applyFill="1" applyBorder="1" applyAlignment="1" applyProtection="1">
      <alignment/>
      <protection/>
    </xf>
    <xf numFmtId="4" fontId="0" fillId="2" borderId="5" xfId="0" applyNumberFormat="1" applyFill="1" applyBorder="1" applyAlignment="1" applyProtection="1">
      <alignment/>
      <protection/>
    </xf>
    <xf numFmtId="4" fontId="0" fillId="2" borderId="0" xfId="0" applyNumberFormat="1" applyFill="1" applyBorder="1" applyAlignment="1" applyProtection="1">
      <alignment/>
      <protection/>
    </xf>
    <xf numFmtId="4" fontId="0" fillId="2" borderId="6" xfId="0" applyNumberFormat="1" applyFill="1" applyBorder="1" applyAlignment="1" applyProtection="1">
      <alignment/>
      <protection/>
    </xf>
    <xf numFmtId="4" fontId="0" fillId="2" borderId="10" xfId="0" applyNumberFormat="1" applyFill="1" applyBorder="1" applyAlignment="1" applyProtection="1">
      <alignment/>
      <protection/>
    </xf>
    <xf numFmtId="4" fontId="0" fillId="2" borderId="8" xfId="0" applyNumberFormat="1" applyFill="1" applyBorder="1" applyAlignment="1" applyProtection="1">
      <alignment/>
      <protection/>
    </xf>
    <xf numFmtId="4" fontId="0" fillId="2" borderId="11" xfId="0" applyNumberFormat="1" applyFill="1" applyBorder="1" applyAlignment="1" applyProtection="1">
      <alignment/>
      <protection/>
    </xf>
    <xf numFmtId="4" fontId="0" fillId="2" borderId="9" xfId="0" applyNumberFormat="1" applyFill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2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locked="0"/>
    </xf>
    <xf numFmtId="4" fontId="0" fillId="0" borderId="6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 applyProtection="1" quotePrefix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4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wrapText="1"/>
      <protection/>
    </xf>
    <xf numFmtId="4" fontId="0" fillId="2" borderId="7" xfId="0" applyNumberFormat="1" applyFill="1" applyBorder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1" fontId="0" fillId="2" borderId="8" xfId="0" applyNumberFormat="1" applyFill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1" fillId="0" borderId="13" xfId="0" applyFont="1" applyBorder="1" applyAlignment="1" applyProtection="1">
      <alignment horizontal="left"/>
      <protection/>
    </xf>
    <xf numFmtId="165" fontId="0" fillId="0" borderId="3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center"/>
      <protection/>
    </xf>
    <xf numFmtId="2" fontId="1" fillId="0" borderId="14" xfId="0" applyNumberFormat="1" applyFont="1" applyBorder="1" applyAlignment="1" applyProtection="1">
      <alignment horizontal="center"/>
      <protection/>
    </xf>
    <xf numFmtId="165" fontId="1" fillId="0" borderId="15" xfId="0" applyNumberFormat="1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3" xfId="0" applyNumberFormat="1" applyFont="1" applyBorder="1" applyAlignment="1" applyProtection="1">
      <alignment horizontal="center"/>
      <protection/>
    </xf>
    <xf numFmtId="165" fontId="0" fillId="2" borderId="18" xfId="0" applyNumberFormat="1" applyFill="1" applyBorder="1" applyAlignment="1" applyProtection="1">
      <alignment/>
      <protection/>
    </xf>
    <xf numFmtId="165" fontId="0" fillId="0" borderId="3" xfId="0" applyNumberFormat="1" applyFill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/>
    </xf>
    <xf numFmtId="165" fontId="0" fillId="2" borderId="3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wrapText="1"/>
      <protection/>
    </xf>
    <xf numFmtId="0" fontId="0" fillId="0" borderId="16" xfId="0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 wrapText="1"/>
      <protection/>
    </xf>
    <xf numFmtId="0" fontId="3" fillId="0" borderId="3" xfId="0" applyFont="1" applyBorder="1" applyAlignment="1" applyProtection="1">
      <alignment horizontal="left" wrapText="1"/>
      <protection/>
    </xf>
    <xf numFmtId="0" fontId="0" fillId="0" borderId="3" xfId="0" applyBorder="1" applyAlignment="1" applyProtection="1" quotePrefix="1">
      <alignment horizontal="right" wrapText="1"/>
      <protection locked="0"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8" xfId="0" applyNumberFormat="1" applyBorder="1" applyAlignment="1" applyProtection="1">
      <alignment/>
      <protection/>
    </xf>
    <xf numFmtId="4" fontId="0" fillId="2" borderId="21" xfId="0" applyNumberFormat="1" applyFill="1" applyBorder="1" applyAlignment="1" applyProtection="1">
      <alignment horizontal="right"/>
      <protection/>
    </xf>
    <xf numFmtId="4" fontId="0" fillId="2" borderId="22" xfId="0" applyNumberFormat="1" applyFill="1" applyBorder="1" applyAlignment="1" applyProtection="1">
      <alignment horizontal="right"/>
      <protection/>
    </xf>
    <xf numFmtId="4" fontId="0" fillId="2" borderId="23" xfId="0" applyNumberFormat="1" applyFill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/>
    </xf>
    <xf numFmtId="4" fontId="0" fillId="2" borderId="25" xfId="0" applyNumberFormat="1" applyFill="1" applyBorder="1" applyAlignment="1" applyProtection="1">
      <alignment horizontal="right"/>
      <protection/>
    </xf>
    <xf numFmtId="4" fontId="0" fillId="2" borderId="26" xfId="0" applyNumberFormat="1" applyFill="1" applyBorder="1" applyAlignment="1" applyProtection="1">
      <alignment horizontal="right"/>
      <protection/>
    </xf>
    <xf numFmtId="3" fontId="0" fillId="2" borderId="26" xfId="0" applyNumberFormat="1" applyFill="1" applyBorder="1" applyAlignment="1" applyProtection="1">
      <alignment horizontal="right"/>
      <protection/>
    </xf>
    <xf numFmtId="3" fontId="0" fillId="2" borderId="23" xfId="0" applyNumberFormat="1" applyFill="1" applyBorder="1" applyAlignment="1" applyProtection="1">
      <alignment/>
      <protection/>
    </xf>
    <xf numFmtId="165" fontId="0" fillId="2" borderId="23" xfId="0" applyNumberFormat="1" applyFill="1" applyBorder="1" applyAlignment="1" applyProtection="1">
      <alignment/>
      <protection/>
    </xf>
    <xf numFmtId="4" fontId="0" fillId="2" borderId="27" xfId="0" applyNumberForma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" fontId="0" fillId="2" borderId="29" xfId="0" applyNumberFormat="1" applyFill="1" applyBorder="1" applyAlignment="1" applyProtection="1">
      <alignment horizontal="right"/>
      <protection/>
    </xf>
    <xf numFmtId="4" fontId="0" fillId="2" borderId="30" xfId="0" applyNumberFormat="1" applyFill="1" applyBorder="1" applyAlignment="1" applyProtection="1">
      <alignment/>
      <protection/>
    </xf>
    <xf numFmtId="4" fontId="0" fillId="2" borderId="31" xfId="0" applyNumberFormat="1" applyFill="1" applyBorder="1" applyAlignment="1" applyProtection="1">
      <alignment/>
      <protection/>
    </xf>
    <xf numFmtId="3" fontId="0" fillId="2" borderId="32" xfId="0" applyNumberFormat="1" applyFill="1" applyBorder="1" applyAlignment="1" applyProtection="1">
      <alignment horizontal="right"/>
      <protection/>
    </xf>
    <xf numFmtId="4" fontId="0" fillId="2" borderId="32" xfId="0" applyNumberFormat="1" applyFill="1" applyBorder="1" applyAlignment="1" applyProtection="1">
      <alignment horizontal="right"/>
      <protection/>
    </xf>
    <xf numFmtId="3" fontId="0" fillId="2" borderId="23" xfId="0" applyNumberFormat="1" applyFill="1" applyBorder="1" applyAlignment="1" applyProtection="1">
      <alignment horizontal="right"/>
      <protection/>
    </xf>
    <xf numFmtId="165" fontId="0" fillId="2" borderId="32" xfId="0" applyNumberFormat="1" applyFill="1" applyBorder="1" applyAlignment="1" applyProtection="1">
      <alignment/>
      <protection/>
    </xf>
    <xf numFmtId="4" fontId="0" fillId="2" borderId="33" xfId="0" applyNumberFormat="1" applyFill="1" applyBorder="1" applyAlignment="1" applyProtection="1">
      <alignment/>
      <protection/>
    </xf>
    <xf numFmtId="4" fontId="0" fillId="2" borderId="29" xfId="0" applyNumberFormat="1" applyFill="1" applyBorder="1" applyAlignment="1" applyProtection="1">
      <alignment/>
      <protection/>
    </xf>
    <xf numFmtId="3" fontId="0" fillId="2" borderId="32" xfId="0" applyNumberFormat="1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4" fontId="0" fillId="2" borderId="32" xfId="0" applyNumberForma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4" fontId="0" fillId="2" borderId="35" xfId="0" applyNumberFormat="1" applyFill="1" applyBorder="1" applyAlignment="1" applyProtection="1">
      <alignment/>
      <protection/>
    </xf>
    <xf numFmtId="4" fontId="0" fillId="2" borderId="36" xfId="0" applyNumberForma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/>
    </xf>
    <xf numFmtId="4" fontId="0" fillId="2" borderId="37" xfId="0" applyNumberFormat="1" applyFill="1" applyBorder="1" applyAlignment="1" applyProtection="1">
      <alignment horizontal="right"/>
      <protection/>
    </xf>
    <xf numFmtId="3" fontId="0" fillId="2" borderId="38" xfId="0" applyNumberFormat="1" applyFill="1" applyBorder="1" applyAlignment="1" applyProtection="1">
      <alignment/>
      <protection/>
    </xf>
    <xf numFmtId="4" fontId="0" fillId="2" borderId="35" xfId="0" applyNumberFormat="1" applyFill="1" applyBorder="1" applyAlignment="1" applyProtection="1">
      <alignment horizontal="right"/>
      <protection/>
    </xf>
    <xf numFmtId="165" fontId="0" fillId="2" borderId="39" xfId="0" applyNumberFormat="1" applyFill="1" applyBorder="1" applyAlignment="1" applyProtection="1">
      <alignment/>
      <protection/>
    </xf>
    <xf numFmtId="4" fontId="0" fillId="2" borderId="40" xfId="0" applyNumberFormat="1" applyFill="1" applyBorder="1" applyAlignment="1" applyProtection="1">
      <alignment/>
      <protection/>
    </xf>
    <xf numFmtId="165" fontId="0" fillId="2" borderId="41" xfId="0" applyNumberFormat="1" applyFill="1" applyBorder="1" applyAlignment="1" applyProtection="1">
      <alignment/>
      <protection/>
    </xf>
    <xf numFmtId="4" fontId="0" fillId="2" borderId="42" xfId="0" applyNumberFormat="1" applyFill="1" applyBorder="1" applyAlignment="1" applyProtection="1">
      <alignment/>
      <protection/>
    </xf>
    <xf numFmtId="3" fontId="0" fillId="2" borderId="41" xfId="0" applyNumberFormat="1" applyFill="1" applyBorder="1" applyAlignment="1" applyProtection="1">
      <alignment/>
      <protection/>
    </xf>
    <xf numFmtId="4" fontId="0" fillId="2" borderId="43" xfId="0" applyNumberFormat="1" applyFill="1" applyBorder="1" applyAlignment="1" applyProtection="1">
      <alignment/>
      <protection/>
    </xf>
    <xf numFmtId="3" fontId="0" fillId="2" borderId="44" xfId="0" applyNumberFormat="1" applyFill="1" applyBorder="1" applyAlignment="1" applyProtection="1">
      <alignment/>
      <protection/>
    </xf>
    <xf numFmtId="4" fontId="0" fillId="0" borderId="45" xfId="0" applyNumberFormat="1" applyBorder="1" applyAlignment="1" applyProtection="1">
      <alignment/>
      <protection locked="0"/>
    </xf>
    <xf numFmtId="4" fontId="0" fillId="2" borderId="46" xfId="0" applyNumberFormat="1" applyFill="1" applyBorder="1" applyAlignment="1" applyProtection="1">
      <alignment/>
      <protection/>
    </xf>
    <xf numFmtId="1" fontId="0" fillId="2" borderId="39" xfId="0" applyNumberFormat="1" applyFill="1" applyBorder="1" applyAlignment="1" applyProtection="1">
      <alignment/>
      <protection/>
    </xf>
    <xf numFmtId="1" fontId="0" fillId="2" borderId="40" xfId="0" applyNumberFormat="1" applyFill="1" applyBorder="1" applyAlignment="1" applyProtection="1">
      <alignment/>
      <protection/>
    </xf>
    <xf numFmtId="1" fontId="0" fillId="2" borderId="41" xfId="0" applyNumberFormat="1" applyFill="1" applyBorder="1" applyAlignment="1" applyProtection="1">
      <alignment/>
      <protection/>
    </xf>
    <xf numFmtId="1" fontId="0" fillId="2" borderId="42" xfId="0" applyNumberFormat="1" applyFill="1" applyBorder="1" applyAlignment="1" applyProtection="1">
      <alignment/>
      <protection/>
    </xf>
    <xf numFmtId="1" fontId="0" fillId="2" borderId="43" xfId="0" applyNumberFormat="1" applyFill="1" applyBorder="1" applyAlignment="1" applyProtection="1">
      <alignment/>
      <protection/>
    </xf>
    <xf numFmtId="1" fontId="0" fillId="2" borderId="44" xfId="0" applyNumberFormat="1" applyFill="1" applyBorder="1" applyAlignment="1" applyProtection="1">
      <alignment/>
      <protection/>
    </xf>
    <xf numFmtId="164" fontId="0" fillId="2" borderId="44" xfId="0" applyNumberFormat="1" applyFill="1" applyBorder="1" applyAlignment="1" applyProtection="1">
      <alignment/>
      <protection/>
    </xf>
    <xf numFmtId="4" fontId="0" fillId="2" borderId="42" xfId="0" applyNumberFormat="1" applyFill="1" applyBorder="1" applyAlignment="1" applyProtection="1">
      <alignment horizontal="right"/>
      <protection/>
    </xf>
    <xf numFmtId="4" fontId="0" fillId="2" borderId="43" xfId="0" applyNumberFormat="1" applyFill="1" applyBorder="1" applyAlignment="1" applyProtection="1">
      <alignment horizontal="right"/>
      <protection/>
    </xf>
    <xf numFmtId="3" fontId="0" fillId="0" borderId="47" xfId="0" applyNumberFormat="1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/>
      <protection/>
    </xf>
    <xf numFmtId="4" fontId="0" fillId="2" borderId="48" xfId="0" applyNumberFormat="1" applyFill="1" applyBorder="1" applyAlignment="1" applyProtection="1">
      <alignment/>
      <protection/>
    </xf>
    <xf numFmtId="4" fontId="0" fillId="2" borderId="49" xfId="0" applyNumberFormat="1" applyFill="1" applyBorder="1" applyAlignment="1" applyProtection="1">
      <alignment/>
      <protection/>
    </xf>
    <xf numFmtId="165" fontId="0" fillId="0" borderId="32" xfId="0" applyNumberFormat="1" applyBorder="1" applyAlignment="1" applyProtection="1">
      <alignment/>
      <protection locked="0"/>
    </xf>
    <xf numFmtId="0" fontId="1" fillId="0" borderId="50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3" fontId="0" fillId="2" borderId="25" xfId="0" applyNumberFormat="1" applyFill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/>
      <protection/>
    </xf>
    <xf numFmtId="0" fontId="1" fillId="0" borderId="52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3" fontId="0" fillId="2" borderId="55" xfId="0" applyNumberFormat="1" applyFill="1" applyBorder="1" applyAlignment="1" applyProtection="1">
      <alignment horizontal="right"/>
      <protection/>
    </xf>
    <xf numFmtId="4" fontId="0" fillId="2" borderId="53" xfId="0" applyNumberFormat="1" applyFill="1" applyBorder="1" applyAlignment="1" applyProtection="1">
      <alignment horizontal="right"/>
      <protection/>
    </xf>
    <xf numFmtId="0" fontId="0" fillId="0" borderId="56" xfId="0" applyBorder="1" applyAlignment="1" applyProtection="1">
      <alignment/>
      <protection/>
    </xf>
    <xf numFmtId="0" fontId="1" fillId="0" borderId="54" xfId="0" applyFont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4" fontId="1" fillId="0" borderId="29" xfId="0" applyNumberFormat="1" applyFont="1" applyFill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4" fontId="1" fillId="0" borderId="3" xfId="0" applyNumberFormat="1" applyFont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1" fontId="0" fillId="2" borderId="53" xfId="0" applyNumberFormat="1" applyFill="1" applyBorder="1" applyAlignment="1" applyProtection="1">
      <alignment horizontal="right"/>
      <protection/>
    </xf>
    <xf numFmtId="4" fontId="1" fillId="0" borderId="50" xfId="0" applyNumberFormat="1" applyFon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" xfId="0" applyNumberFormat="1" applyBorder="1" applyAlignment="1" applyProtection="1">
      <alignment/>
      <protection/>
    </xf>
    <xf numFmtId="4" fontId="0" fillId="0" borderId="2" xfId="0" applyNumberFormat="1" applyBorder="1" applyAlignment="1" applyProtection="1">
      <alignment horizontal="right"/>
      <protection/>
    </xf>
    <xf numFmtId="4" fontId="1" fillId="0" borderId="36" xfId="0" applyNumberFormat="1" applyFont="1" applyFill="1" applyBorder="1" applyAlignment="1" applyProtection="1">
      <alignment horizontal="center"/>
      <protection/>
    </xf>
    <xf numFmtId="4" fontId="1" fillId="0" borderId="54" xfId="0" applyNumberFormat="1" applyFont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center"/>
      <protection/>
    </xf>
    <xf numFmtId="165" fontId="0" fillId="2" borderId="32" xfId="0" applyNumberFormat="1" applyFill="1" applyBorder="1" applyAlignment="1" applyProtection="1">
      <alignment horizontal="right"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4" fontId="0" fillId="0" borderId="20" xfId="0" applyNumberFormat="1" applyBorder="1" applyAlignment="1" applyProtection="1">
      <alignment horizontal="right"/>
      <protection/>
    </xf>
    <xf numFmtId="165" fontId="0" fillId="0" borderId="20" xfId="0" applyNumberFormat="1" applyBorder="1" applyAlignment="1" applyProtection="1">
      <alignment horizontal="right"/>
      <protection/>
    </xf>
    <xf numFmtId="4" fontId="1" fillId="0" borderId="12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 horizontal="right"/>
      <protection/>
    </xf>
    <xf numFmtId="165" fontId="0" fillId="2" borderId="25" xfId="0" applyNumberFormat="1" applyFill="1" applyBorder="1" applyAlignment="1" applyProtection="1">
      <alignment horizontal="right"/>
      <protection/>
    </xf>
    <xf numFmtId="4" fontId="0" fillId="0" borderId="50" xfId="0" applyNumberFormat="1" applyBorder="1" applyAlignment="1" applyProtection="1">
      <alignment/>
      <protection/>
    </xf>
    <xf numFmtId="4" fontId="1" fillId="0" borderId="23" xfId="0" applyNumberFormat="1" applyFont="1" applyBorder="1" applyAlignment="1" applyProtection="1">
      <alignment horizontal="center"/>
      <protection/>
    </xf>
    <xf numFmtId="4" fontId="1" fillId="0" borderId="45" xfId="0" applyNumberFormat="1" applyFont="1" applyBorder="1" applyAlignment="1" applyProtection="1">
      <alignment horizontal="center"/>
      <protection/>
    </xf>
    <xf numFmtId="4" fontId="1" fillId="0" borderId="26" xfId="0" applyNumberFormat="1" applyFont="1" applyBorder="1" applyAlignment="1" applyProtection="1">
      <alignment horizontal="center"/>
      <protection/>
    </xf>
    <xf numFmtId="4" fontId="1" fillId="0" borderId="29" xfId="0" applyNumberFormat="1" applyFont="1" applyFill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/>
      <protection/>
    </xf>
    <xf numFmtId="3" fontId="0" fillId="2" borderId="38" xfId="0" applyNumberFormat="1" applyFill="1" applyBorder="1" applyAlignment="1" applyProtection="1">
      <alignment horizontal="right"/>
      <protection/>
    </xf>
    <xf numFmtId="4" fontId="0" fillId="2" borderId="38" xfId="0" applyNumberFormat="1" applyFill="1" applyBorder="1" applyAlignment="1" applyProtection="1">
      <alignment horizontal="right"/>
      <protection/>
    </xf>
    <xf numFmtId="4" fontId="1" fillId="0" borderId="56" xfId="0" applyNumberFormat="1" applyFont="1" applyBorder="1" applyAlignment="1" applyProtection="1">
      <alignment/>
      <protection/>
    </xf>
    <xf numFmtId="4" fontId="1" fillId="0" borderId="36" xfId="0" applyNumberFormat="1" applyFont="1" applyBorder="1" applyAlignment="1" applyProtection="1">
      <alignment horizontal="center"/>
      <protection/>
    </xf>
    <xf numFmtId="4" fontId="1" fillId="0" borderId="24" xfId="0" applyNumberFormat="1" applyFont="1" applyBorder="1" applyAlignment="1" applyProtection="1">
      <alignment/>
      <protection/>
    </xf>
    <xf numFmtId="4" fontId="1" fillId="0" borderId="3" xfId="0" applyNumberFormat="1" applyFont="1" applyBorder="1" applyAlignment="1" applyProtection="1">
      <alignment horizontal="left"/>
      <protection/>
    </xf>
    <xf numFmtId="4" fontId="1" fillId="0" borderId="18" xfId="0" applyNumberFormat="1" applyFont="1" applyBorder="1" applyAlignment="1" applyProtection="1">
      <alignment horizontal="left"/>
      <protection/>
    </xf>
    <xf numFmtId="0" fontId="0" fillId="0" borderId="56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1" fillId="0" borderId="59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60" xfId="0" applyFont="1" applyBorder="1" applyAlignment="1" applyProtection="1">
      <alignment/>
      <protection/>
    </xf>
    <xf numFmtId="165" fontId="0" fillId="2" borderId="25" xfId="0" applyNumberFormat="1" applyFill="1" applyBorder="1" applyAlignment="1" applyProtection="1">
      <alignment/>
      <protection/>
    </xf>
    <xf numFmtId="4" fontId="0" fillId="2" borderId="25" xfId="0" applyNumberForma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4" fontId="0" fillId="2" borderId="36" xfId="0" applyNumberFormat="1" applyFont="1" applyFill="1" applyBorder="1" applyAlignment="1" applyProtection="1">
      <alignment horizontal="right"/>
      <protection/>
    </xf>
    <xf numFmtId="3" fontId="0" fillId="2" borderId="3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" fontId="0" fillId="2" borderId="32" xfId="0" applyNumberFormat="1" applyFont="1" applyFill="1" applyBorder="1" applyAlignment="1" applyProtection="1">
      <alignment horizontal="right"/>
      <protection/>
    </xf>
    <xf numFmtId="4" fontId="0" fillId="2" borderId="35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 applyProtection="1">
      <alignment horizontal="right"/>
      <protection locked="0"/>
    </xf>
    <xf numFmtId="3" fontId="0" fillId="0" borderId="61" xfId="0" applyNumberFormat="1" applyBorder="1" applyAlignment="1" applyProtection="1">
      <alignment horizontal="right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" fontId="0" fillId="2" borderId="5" xfId="0" applyNumberFormat="1" applyFill="1" applyBorder="1" applyAlignment="1" applyProtection="1">
      <alignment/>
      <protection locked="0"/>
    </xf>
    <xf numFmtId="3" fontId="0" fillId="0" borderId="52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2" borderId="0" xfId="0" applyNumberFormat="1" applyFill="1" applyBorder="1" applyAlignment="1" applyProtection="1">
      <alignment/>
      <protection/>
    </xf>
    <xf numFmtId="3" fontId="0" fillId="2" borderId="49" xfId="0" applyNumberFormat="1" applyFill="1" applyBorder="1" applyAlignment="1" applyProtection="1">
      <alignment/>
      <protection/>
    </xf>
    <xf numFmtId="3" fontId="0" fillId="2" borderId="3" xfId="0" applyNumberFormat="1" applyFill="1" applyBorder="1" applyAlignment="1" applyProtection="1">
      <alignment/>
      <protection/>
    </xf>
    <xf numFmtId="3" fontId="0" fillId="2" borderId="63" xfId="0" applyNumberFormat="1" applyFill="1" applyBorder="1" applyAlignment="1" applyProtection="1">
      <alignment/>
      <protection/>
    </xf>
    <xf numFmtId="3" fontId="0" fillId="2" borderId="17" xfId="0" applyNumberFormat="1" applyFill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2" borderId="2" xfId="0" applyNumberFormat="1" applyFill="1" applyBorder="1" applyAlignment="1" applyProtection="1">
      <alignment/>
      <protection/>
    </xf>
    <xf numFmtId="2" fontId="0" fillId="2" borderId="5" xfId="0" applyNumberFormat="1" applyFill="1" applyBorder="1" applyAlignment="1" applyProtection="1">
      <alignment/>
      <protection/>
    </xf>
    <xf numFmtId="165" fontId="0" fillId="0" borderId="3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/>
    </xf>
    <xf numFmtId="2" fontId="0" fillId="2" borderId="6" xfId="0" applyNumberFormat="1" applyFill="1" applyBorder="1" applyAlignment="1" applyProtection="1">
      <alignment/>
      <protection/>
    </xf>
    <xf numFmtId="165" fontId="0" fillId="0" borderId="17" xfId="0" applyNumberFormat="1" applyBorder="1" applyAlignment="1" applyProtection="1">
      <alignment/>
      <protection locked="0"/>
    </xf>
    <xf numFmtId="2" fontId="0" fillId="0" borderId="4" xfId="0" applyNumberFormat="1" applyBorder="1" applyAlignment="1" applyProtection="1">
      <alignment/>
      <protection locked="0"/>
    </xf>
    <xf numFmtId="2" fontId="0" fillId="2" borderId="4" xfId="0" applyNumberFormat="1" applyFill="1" applyBorder="1" applyAlignment="1" applyProtection="1">
      <alignment/>
      <protection/>
    </xf>
    <xf numFmtId="2" fontId="0" fillId="2" borderId="7" xfId="0" applyNumberForma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165" fontId="0" fillId="2" borderId="39" xfId="0" applyNumberFormat="1" applyFill="1" applyBorder="1" applyAlignment="1" applyProtection="1">
      <alignment/>
      <protection/>
    </xf>
    <xf numFmtId="2" fontId="0" fillId="2" borderId="40" xfId="0" applyNumberFormat="1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165" fontId="0" fillId="0" borderId="4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4" fontId="0" fillId="2" borderId="41" xfId="0" applyNumberFormat="1" applyFill="1" applyBorder="1" applyAlignment="1" applyProtection="1">
      <alignment/>
      <protection/>
    </xf>
    <xf numFmtId="165" fontId="0" fillId="2" borderId="42" xfId="0" applyNumberFormat="1" applyFill="1" applyBorder="1" applyAlignment="1" applyProtection="1">
      <alignment/>
      <protection/>
    </xf>
    <xf numFmtId="2" fontId="0" fillId="2" borderId="42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5" fontId="0" fillId="2" borderId="41" xfId="0" applyNumberForma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65" fontId="0" fillId="2" borderId="44" xfId="0" applyNumberFormat="1" applyFill="1" applyBorder="1" applyAlignment="1" applyProtection="1">
      <alignment/>
      <protection/>
    </xf>
    <xf numFmtId="2" fontId="0" fillId="2" borderId="43" xfId="0" applyNumberFormat="1" applyFill="1" applyBorder="1" applyAlignment="1" applyProtection="1">
      <alignment/>
      <protection/>
    </xf>
    <xf numFmtId="2" fontId="0" fillId="2" borderId="9" xfId="0" applyNumberForma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165" fontId="0" fillId="2" borderId="36" xfId="0" applyNumberForma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6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/>
    </xf>
    <xf numFmtId="0" fontId="1" fillId="0" borderId="41" xfId="0" applyFont="1" applyBorder="1" applyAlignment="1" applyProtection="1">
      <alignment horizontal="left" wrapText="1"/>
      <protection/>
    </xf>
    <xf numFmtId="0" fontId="1" fillId="0" borderId="44" xfId="0" applyFont="1" applyBorder="1" applyAlignment="1" applyProtection="1">
      <alignment horizontal="left"/>
      <protection/>
    </xf>
    <xf numFmtId="0" fontId="0" fillId="2" borderId="43" xfId="0" applyFill="1" applyBorder="1" applyAlignment="1" applyProtection="1">
      <alignment horizontal="left"/>
      <protection/>
    </xf>
    <xf numFmtId="1" fontId="0" fillId="2" borderId="43" xfId="0" applyNumberFormat="1" applyFill="1" applyBorder="1" applyAlignment="1" applyProtection="1">
      <alignment horizontal="right"/>
      <protection/>
    </xf>
    <xf numFmtId="0" fontId="0" fillId="2" borderId="42" xfId="0" applyFill="1" applyBorder="1" applyAlignment="1" applyProtection="1">
      <alignment horizontal="left" wrapText="1"/>
      <protection/>
    </xf>
    <xf numFmtId="1" fontId="0" fillId="2" borderId="42" xfId="0" applyNumberFormat="1" applyFill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/>
    </xf>
    <xf numFmtId="0" fontId="1" fillId="0" borderId="13" xfId="0" applyFont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/>
    </xf>
    <xf numFmtId="4" fontId="0" fillId="0" borderId="4" xfId="0" applyNumberFormat="1" applyFill="1" applyBorder="1" applyAlignment="1" applyProtection="1">
      <alignment horizontal="right"/>
      <protection locked="0"/>
    </xf>
    <xf numFmtId="4" fontId="0" fillId="2" borderId="40" xfId="0" applyNumberFormat="1" applyFill="1" applyBorder="1" applyAlignment="1" applyProtection="1">
      <alignment horizontal="right"/>
      <protection/>
    </xf>
    <xf numFmtId="165" fontId="0" fillId="0" borderId="3" xfId="0" applyNumberFormat="1" applyFill="1" applyBorder="1" applyAlignment="1" applyProtection="1">
      <alignment horizontal="right"/>
      <protection locked="0"/>
    </xf>
    <xf numFmtId="165" fontId="0" fillId="0" borderId="17" xfId="0" applyNumberFormat="1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 applyProtection="1">
      <alignment horizontal="right"/>
      <protection/>
    </xf>
    <xf numFmtId="165" fontId="0" fillId="0" borderId="4" xfId="0" applyNumberFormat="1" applyFill="1" applyBorder="1" applyAlignment="1" applyProtection="1">
      <alignment horizontal="right"/>
      <protection locked="0"/>
    </xf>
    <xf numFmtId="3" fontId="0" fillId="0" borderId="36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Alignment="1" applyProtection="1">
      <alignment horizontal="right"/>
      <protection/>
    </xf>
    <xf numFmtId="3" fontId="0" fillId="2" borderId="43" xfId="0" applyNumberFormat="1" applyFill="1" applyBorder="1" applyAlignment="1" applyProtection="1">
      <alignment horizontal="right"/>
      <protection/>
    </xf>
    <xf numFmtId="3" fontId="0" fillId="0" borderId="23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/>
    </xf>
    <xf numFmtId="3" fontId="0" fillId="2" borderId="65" xfId="0" applyNumberFormat="1" applyFill="1" applyBorder="1" applyAlignment="1" applyProtection="1">
      <alignment horizontal="right"/>
      <protection/>
    </xf>
    <xf numFmtId="4" fontId="0" fillId="2" borderId="65" xfId="0" applyNumberFormat="1" applyFill="1" applyBorder="1" applyAlignment="1" applyProtection="1">
      <alignment horizontal="right"/>
      <protection/>
    </xf>
    <xf numFmtId="165" fontId="0" fillId="2" borderId="3" xfId="0" applyNumberFormat="1" applyFill="1" applyBorder="1" applyAlignment="1" applyProtection="1">
      <alignment horizontal="right"/>
      <protection/>
    </xf>
    <xf numFmtId="165" fontId="0" fillId="2" borderId="0" xfId="0" applyNumberFormat="1" applyFill="1" applyBorder="1" applyAlignment="1" applyProtection="1">
      <alignment horizontal="right"/>
      <protection/>
    </xf>
    <xf numFmtId="165" fontId="0" fillId="2" borderId="1" xfId="0" applyNumberFormat="1" applyFill="1" applyBorder="1" applyAlignment="1" applyProtection="1">
      <alignment horizontal="right"/>
      <protection/>
    </xf>
    <xf numFmtId="165" fontId="0" fillId="2" borderId="2" xfId="0" applyNumberFormat="1" applyFill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/>
    </xf>
    <xf numFmtId="165" fontId="0" fillId="2" borderId="39" xfId="0" applyNumberFormat="1" applyFill="1" applyBorder="1" applyAlignment="1" applyProtection="1">
      <alignment horizontal="right"/>
      <protection/>
    </xf>
    <xf numFmtId="165" fontId="0" fillId="2" borderId="40" xfId="0" applyNumberFormat="1" applyFill="1" applyBorder="1" applyAlignment="1" applyProtection="1">
      <alignment horizontal="right"/>
      <protection/>
    </xf>
    <xf numFmtId="3" fontId="0" fillId="2" borderId="40" xfId="0" applyNumberForma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 horizontal="right"/>
      <protection/>
    </xf>
    <xf numFmtId="165" fontId="0" fillId="2" borderId="4" xfId="0" applyNumberFormat="1" applyFill="1" applyBorder="1" applyAlignment="1" applyProtection="1">
      <alignment horizontal="right"/>
      <protection/>
    </xf>
    <xf numFmtId="165" fontId="0" fillId="2" borderId="17" xfId="0" applyNumberFormat="1" applyFill="1" applyBorder="1" applyAlignment="1" applyProtection="1">
      <alignment horizontal="right"/>
      <protection/>
    </xf>
    <xf numFmtId="165" fontId="0" fillId="2" borderId="41" xfId="0" applyNumberFormat="1" applyFill="1" applyBorder="1" applyAlignment="1" applyProtection="1">
      <alignment horizontal="right"/>
      <protection/>
    </xf>
    <xf numFmtId="165" fontId="0" fillId="2" borderId="42" xfId="0" applyNumberFormat="1" applyFill="1" applyBorder="1" applyAlignment="1" applyProtection="1">
      <alignment horizontal="right"/>
      <protection/>
    </xf>
    <xf numFmtId="3" fontId="0" fillId="2" borderId="42" xfId="0" applyNumberFormat="1" applyFill="1" applyBorder="1" applyAlignment="1" applyProtection="1">
      <alignment horizontal="right"/>
      <protection/>
    </xf>
    <xf numFmtId="165" fontId="0" fillId="2" borderId="44" xfId="0" applyNumberFormat="1" applyFill="1" applyBorder="1" applyAlignment="1" applyProtection="1">
      <alignment horizontal="right"/>
      <protection/>
    </xf>
    <xf numFmtId="165" fontId="0" fillId="2" borderId="43" xfId="0" applyNumberFormat="1" applyFill="1" applyBorder="1" applyAlignment="1" applyProtection="1">
      <alignment horizontal="right"/>
      <protection/>
    </xf>
    <xf numFmtId="4" fontId="0" fillId="0" borderId="36" xfId="0" applyNumberFormat="1" applyBorder="1" applyAlignment="1" applyProtection="1">
      <alignment/>
      <protection/>
    </xf>
    <xf numFmtId="0" fontId="1" fillId="0" borderId="3" xfId="0" applyFont="1" applyBorder="1" applyAlignment="1" applyProtection="1">
      <alignment wrapText="1"/>
      <protection/>
    </xf>
    <xf numFmtId="3" fontId="0" fillId="2" borderId="4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4" fontId="1" fillId="0" borderId="18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 horizontal="center"/>
      <protection/>
    </xf>
    <xf numFmtId="2" fontId="1" fillId="0" borderId="9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0"/>
  <sheetViews>
    <sheetView showGridLines="0" showZeros="0" tabSelected="1" workbookViewId="0" topLeftCell="A1">
      <selection activeCell="G6" sqref="G6"/>
    </sheetView>
  </sheetViews>
  <sheetFormatPr defaultColWidth="9.140625" defaultRowHeight="12.75"/>
  <cols>
    <col min="3" max="3" width="9.8515625" style="0" customWidth="1"/>
    <col min="4" max="4" width="12.28125" style="0" customWidth="1"/>
    <col min="5" max="5" width="19.00390625" style="0" customWidth="1"/>
    <col min="6" max="6" width="16.00390625" style="0" customWidth="1"/>
    <col min="7" max="7" width="15.421875" style="0" customWidth="1"/>
    <col min="8" max="8" width="14.421875" style="0" customWidth="1"/>
  </cols>
  <sheetData>
    <row r="1" spans="1:8" ht="20.25">
      <c r="A1" s="372" t="s">
        <v>100</v>
      </c>
      <c r="B1" s="373"/>
      <c r="C1" s="373"/>
      <c r="D1" s="373"/>
      <c r="E1" s="373"/>
      <c r="F1" s="373"/>
      <c r="G1" s="373"/>
      <c r="H1" s="373"/>
    </row>
    <row r="2" spans="1:8" ht="12.75">
      <c r="A2" s="377" t="s">
        <v>125</v>
      </c>
      <c r="B2" s="378"/>
      <c r="C2" s="378"/>
      <c r="D2" s="378"/>
      <c r="E2" s="378"/>
      <c r="F2" s="378"/>
      <c r="G2" s="378"/>
      <c r="H2" s="378"/>
    </row>
    <row r="3" spans="1:8" ht="13.5" thickBot="1">
      <c r="A3" s="46"/>
      <c r="B3" s="46"/>
      <c r="C3" s="46"/>
      <c r="D3" s="46"/>
      <c r="E3" s="46"/>
      <c r="F3" s="46"/>
      <c r="G3" s="46"/>
      <c r="H3" s="46"/>
    </row>
    <row r="4" spans="1:8" ht="13.5" thickBot="1">
      <c r="A4" s="374" t="s">
        <v>101</v>
      </c>
      <c r="B4" s="379"/>
      <c r="C4" s="379"/>
      <c r="D4" s="379"/>
      <c r="E4" s="379"/>
      <c r="F4" s="379"/>
      <c r="G4" s="379"/>
      <c r="H4" s="380"/>
    </row>
    <row r="5" spans="1:8" ht="12.75">
      <c r="A5" s="183" t="s">
        <v>248</v>
      </c>
      <c r="B5" s="200"/>
      <c r="C5" s="110"/>
      <c r="D5" s="110"/>
      <c r="E5" s="201"/>
      <c r="F5" s="197" t="s">
        <v>132</v>
      </c>
      <c r="G5" s="196" t="s">
        <v>68</v>
      </c>
      <c r="H5" s="202" t="s">
        <v>31</v>
      </c>
    </row>
    <row r="6" spans="1:8" ht="12.75">
      <c r="A6" s="82" t="s">
        <v>126</v>
      </c>
      <c r="B6" s="82"/>
      <c r="C6" s="111"/>
      <c r="D6" s="111"/>
      <c r="E6" s="203"/>
      <c r="F6" s="257">
        <v>20</v>
      </c>
      <c r="G6" s="258">
        <v>0</v>
      </c>
      <c r="H6" s="146">
        <f>G6/F6</f>
        <v>0</v>
      </c>
    </row>
    <row r="7" spans="1:8" ht="12.75">
      <c r="A7" s="82" t="s">
        <v>127</v>
      </c>
      <c r="B7" s="82"/>
      <c r="C7" s="111"/>
      <c r="D7" s="111"/>
      <c r="E7" s="203"/>
      <c r="F7" s="257">
        <v>10</v>
      </c>
      <c r="G7" s="258">
        <v>0</v>
      </c>
      <c r="H7" s="146">
        <f>G7/F7</f>
        <v>0</v>
      </c>
    </row>
    <row r="8" spans="1:8" ht="12.75">
      <c r="A8" s="82" t="s">
        <v>128</v>
      </c>
      <c r="B8" s="82"/>
      <c r="C8" s="111"/>
      <c r="D8" s="111"/>
      <c r="E8" s="203"/>
      <c r="F8" s="257">
        <v>10</v>
      </c>
      <c r="G8" s="258">
        <v>0</v>
      </c>
      <c r="H8" s="146">
        <f>G8/F8</f>
        <v>0</v>
      </c>
    </row>
    <row r="9" spans="1:8" ht="12.75">
      <c r="A9" s="82" t="s">
        <v>206</v>
      </c>
      <c r="B9" s="82"/>
      <c r="C9" s="111"/>
      <c r="D9" s="111"/>
      <c r="E9" s="203"/>
      <c r="F9" s="257">
        <v>10</v>
      </c>
      <c r="G9" s="258">
        <v>0</v>
      </c>
      <c r="H9" s="146">
        <f>G9/F9</f>
        <v>0</v>
      </c>
    </row>
    <row r="10" spans="1:8" ht="12.75">
      <c r="A10" s="112" t="s">
        <v>129</v>
      </c>
      <c r="B10" s="112"/>
      <c r="C10" s="113"/>
      <c r="D10" s="113"/>
      <c r="E10" s="204"/>
      <c r="F10" s="257">
        <v>5</v>
      </c>
      <c r="G10" s="258">
        <v>0</v>
      </c>
      <c r="H10" s="146">
        <f>G10/F10</f>
        <v>0</v>
      </c>
    </row>
    <row r="11" spans="1:8" ht="13.5" thickBot="1">
      <c r="A11" s="205" t="s">
        <v>249</v>
      </c>
      <c r="B11" s="206"/>
      <c r="C11" s="103"/>
      <c r="D11" s="103"/>
      <c r="E11" s="207"/>
      <c r="F11" s="208">
        <v>0</v>
      </c>
      <c r="G11" s="194">
        <f>SUM(G6:G10)</f>
        <v>0</v>
      </c>
      <c r="H11" s="119">
        <f>SUM(H6:H10)</f>
        <v>0</v>
      </c>
    </row>
    <row r="12" spans="1:8" ht="12.75">
      <c r="A12" s="209" t="s">
        <v>108</v>
      </c>
      <c r="B12" s="210"/>
      <c r="C12" s="211"/>
      <c r="D12" s="211"/>
      <c r="E12" s="212"/>
      <c r="F12" s="213" t="s">
        <v>201</v>
      </c>
      <c r="G12" s="214" t="s">
        <v>200</v>
      </c>
      <c r="H12" s="215" t="s">
        <v>31</v>
      </c>
    </row>
    <row r="13" spans="1:8" ht="12.75">
      <c r="A13" s="206" t="s">
        <v>130</v>
      </c>
      <c r="B13" s="103"/>
      <c r="C13" s="103"/>
      <c r="D13" s="103"/>
      <c r="E13" s="207"/>
      <c r="F13" s="216">
        <f>F14</f>
        <v>0</v>
      </c>
      <c r="G13" s="258">
        <v>0</v>
      </c>
      <c r="H13" s="129">
        <f>12*G13</f>
        <v>0</v>
      </c>
    </row>
    <row r="14" spans="1:8" ht="12.75">
      <c r="A14" s="206" t="s">
        <v>131</v>
      </c>
      <c r="B14" s="103"/>
      <c r="C14" s="103"/>
      <c r="D14" s="103"/>
      <c r="E14" s="207"/>
      <c r="F14" s="216">
        <f>12*(E18*F18+E19*F19+E20*F20+E21*F21+E22*F22+E23*F23)/60</f>
        <v>0</v>
      </c>
      <c r="G14" s="258">
        <v>0</v>
      </c>
      <c r="H14" s="129">
        <f>12*G14</f>
        <v>0</v>
      </c>
    </row>
    <row r="15" spans="1:8" ht="12.75">
      <c r="A15" s="217" t="s">
        <v>205</v>
      </c>
      <c r="B15" s="218"/>
      <c r="C15" s="218"/>
      <c r="D15" s="218"/>
      <c r="E15" s="219"/>
      <c r="F15" s="220"/>
      <c r="G15" s="219"/>
      <c r="H15" s="259">
        <v>0</v>
      </c>
    </row>
    <row r="16" spans="1:8" ht="13.5" thickBot="1">
      <c r="A16" s="221" t="s">
        <v>177</v>
      </c>
      <c r="B16" s="222"/>
      <c r="C16" s="222"/>
      <c r="D16" s="222"/>
      <c r="E16" s="223"/>
      <c r="F16" s="224">
        <f>F14</f>
        <v>0</v>
      </c>
      <c r="G16" s="122">
        <f>G13+G14</f>
        <v>0</v>
      </c>
      <c r="H16" s="24">
        <f>SUM(H13:H15)</f>
        <v>0</v>
      </c>
    </row>
    <row r="17" spans="1:8" ht="12.75">
      <c r="A17" s="209" t="s">
        <v>212</v>
      </c>
      <c r="B17" s="225"/>
      <c r="C17" s="210"/>
      <c r="D17" s="103"/>
      <c r="E17" s="226" t="s">
        <v>176</v>
      </c>
      <c r="F17" s="227" t="s">
        <v>175</v>
      </c>
      <c r="G17" s="228" t="s">
        <v>99</v>
      </c>
      <c r="H17" s="229" t="s">
        <v>31</v>
      </c>
    </row>
    <row r="18" spans="1:8" ht="12.75">
      <c r="A18" s="206" t="s">
        <v>168</v>
      </c>
      <c r="B18" s="206"/>
      <c r="C18" s="103"/>
      <c r="D18" s="103"/>
      <c r="E18" s="260">
        <v>0</v>
      </c>
      <c r="F18" s="261">
        <v>0</v>
      </c>
      <c r="G18" s="258">
        <v>0</v>
      </c>
      <c r="H18" s="129">
        <f aca="true" t="shared" si="0" ref="H18:H23">F18*G18</f>
        <v>0</v>
      </c>
    </row>
    <row r="19" spans="1:8" ht="12.75">
      <c r="A19" s="206" t="s">
        <v>153</v>
      </c>
      <c r="B19" s="206"/>
      <c r="C19" s="103"/>
      <c r="D19" s="103"/>
      <c r="E19" s="260">
        <v>0</v>
      </c>
      <c r="F19" s="261">
        <v>0</v>
      </c>
      <c r="G19" s="258">
        <v>0</v>
      </c>
      <c r="H19" s="129">
        <f t="shared" si="0"/>
        <v>0</v>
      </c>
    </row>
    <row r="20" spans="1:8" ht="12.75">
      <c r="A20" s="206" t="s">
        <v>169</v>
      </c>
      <c r="B20" s="206"/>
      <c r="C20" s="103"/>
      <c r="D20" s="103"/>
      <c r="E20" s="260">
        <v>0</v>
      </c>
      <c r="F20" s="261">
        <v>0</v>
      </c>
      <c r="G20" s="258">
        <v>0</v>
      </c>
      <c r="H20" s="129">
        <f t="shared" si="0"/>
        <v>0</v>
      </c>
    </row>
    <row r="21" spans="1:8" ht="12.75">
      <c r="A21" s="206" t="s">
        <v>170</v>
      </c>
      <c r="B21" s="206"/>
      <c r="C21" s="103"/>
      <c r="D21" s="103"/>
      <c r="E21" s="260">
        <v>0</v>
      </c>
      <c r="F21" s="261">
        <v>0</v>
      </c>
      <c r="G21" s="258">
        <v>0</v>
      </c>
      <c r="H21" s="129">
        <f t="shared" si="0"/>
        <v>0</v>
      </c>
    </row>
    <row r="22" spans="1:8" ht="12.75">
      <c r="A22" s="206" t="s">
        <v>171</v>
      </c>
      <c r="B22" s="206"/>
      <c r="C22" s="103"/>
      <c r="D22" s="103"/>
      <c r="E22" s="260">
        <v>0</v>
      </c>
      <c r="F22" s="261">
        <v>0</v>
      </c>
      <c r="G22" s="258">
        <v>0</v>
      </c>
      <c r="H22" s="129">
        <f t="shared" si="0"/>
        <v>0</v>
      </c>
    </row>
    <row r="23" spans="1:8" ht="12.75">
      <c r="A23" s="217" t="s">
        <v>172</v>
      </c>
      <c r="B23" s="217"/>
      <c r="C23" s="218"/>
      <c r="D23" s="218"/>
      <c r="E23" s="260">
        <v>0</v>
      </c>
      <c r="F23" s="261">
        <v>0</v>
      </c>
      <c r="G23" s="258">
        <v>0</v>
      </c>
      <c r="H23" s="146">
        <f t="shared" si="0"/>
        <v>0</v>
      </c>
    </row>
    <row r="24" spans="1:8" ht="13.5" thickBot="1">
      <c r="A24" s="221" t="s">
        <v>250</v>
      </c>
      <c r="B24" s="230"/>
      <c r="C24" s="222"/>
      <c r="D24" s="222"/>
      <c r="E24" s="231">
        <v>0</v>
      </c>
      <c r="F24" s="231">
        <f>SUM(F18:F23)</f>
        <v>0</v>
      </c>
      <c r="G24" s="232"/>
      <c r="H24" s="24">
        <f>SUM(H18:H23)</f>
        <v>0</v>
      </c>
    </row>
    <row r="25" spans="1:8" ht="13.5" thickBot="1">
      <c r="A25" s="221" t="s">
        <v>103</v>
      </c>
      <c r="B25" s="222"/>
      <c r="C25" s="222"/>
      <c r="D25" s="222"/>
      <c r="E25" s="223"/>
      <c r="F25" s="223"/>
      <c r="G25" s="223"/>
      <c r="H25" s="118">
        <f>H11+H16+H24</f>
        <v>0</v>
      </c>
    </row>
    <row r="26" spans="1:8" ht="13.5" thickBot="1">
      <c r="A26" s="115"/>
      <c r="B26" s="115"/>
      <c r="C26" s="115"/>
      <c r="D26" s="115"/>
      <c r="E26" s="115"/>
      <c r="F26" s="115"/>
      <c r="G26" s="115"/>
      <c r="H26" s="115"/>
    </row>
    <row r="27" spans="1:8" ht="13.5" thickBot="1">
      <c r="A27" s="381" t="s">
        <v>102</v>
      </c>
      <c r="B27" s="379"/>
      <c r="C27" s="379"/>
      <c r="D27" s="379"/>
      <c r="E27" s="379"/>
      <c r="F27" s="379"/>
      <c r="G27" s="379"/>
      <c r="H27" s="380"/>
    </row>
    <row r="28" spans="1:8" ht="12.75">
      <c r="A28" s="209" t="s">
        <v>212</v>
      </c>
      <c r="B28" s="233"/>
      <c r="C28" s="210"/>
      <c r="D28" s="211"/>
      <c r="E28" s="211"/>
      <c r="F28" s="234" t="s">
        <v>175</v>
      </c>
      <c r="G28" s="234" t="s">
        <v>99</v>
      </c>
      <c r="H28" s="215" t="s">
        <v>31</v>
      </c>
    </row>
    <row r="29" spans="1:8" ht="12.75">
      <c r="A29" s="206" t="s">
        <v>161</v>
      </c>
      <c r="B29" s="103"/>
      <c r="C29" s="103"/>
      <c r="D29" s="103"/>
      <c r="E29" s="103"/>
      <c r="F29" s="260">
        <v>0</v>
      </c>
      <c r="G29" s="258">
        <v>0</v>
      </c>
      <c r="H29" s="129">
        <f>F29*G29</f>
        <v>0</v>
      </c>
    </row>
    <row r="30" spans="1:8" ht="12.75">
      <c r="A30" s="206" t="s">
        <v>157</v>
      </c>
      <c r="B30" s="103"/>
      <c r="C30" s="103"/>
      <c r="D30" s="103"/>
      <c r="E30" s="103"/>
      <c r="F30" s="347">
        <v>0</v>
      </c>
      <c r="G30" s="348">
        <v>0</v>
      </c>
      <c r="H30" s="129">
        <f>F30*G30</f>
        <v>0</v>
      </c>
    </row>
    <row r="31" spans="1:8" ht="12.75">
      <c r="A31" s="206" t="s">
        <v>199</v>
      </c>
      <c r="B31" s="103"/>
      <c r="C31" s="103"/>
      <c r="D31" s="103"/>
      <c r="E31" s="103"/>
      <c r="F31" s="260">
        <v>0</v>
      </c>
      <c r="G31" s="258">
        <v>0</v>
      </c>
      <c r="H31" s="129">
        <f>F31*G31</f>
        <v>0</v>
      </c>
    </row>
    <row r="32" spans="1:8" ht="12.75">
      <c r="A32" s="217" t="s">
        <v>207</v>
      </c>
      <c r="B32" s="218"/>
      <c r="C32" s="218"/>
      <c r="D32" s="218"/>
      <c r="E32" s="218"/>
      <c r="F32" s="167"/>
      <c r="G32" s="168"/>
      <c r="H32" s="169">
        <v>0</v>
      </c>
    </row>
    <row r="33" spans="1:8" ht="13.5" thickBot="1">
      <c r="A33" s="221" t="s">
        <v>247</v>
      </c>
      <c r="B33" s="222"/>
      <c r="C33" s="222"/>
      <c r="D33" s="222"/>
      <c r="E33" s="222"/>
      <c r="F33" s="231">
        <f>SUM(F29:F32)</f>
        <v>0</v>
      </c>
      <c r="G33" s="349"/>
      <c r="H33" s="24">
        <f>SUM(H29:H32)</f>
        <v>0</v>
      </c>
    </row>
    <row r="34" spans="1:8" ht="12.75">
      <c r="A34" s="209" t="s">
        <v>244</v>
      </c>
      <c r="B34" s="233"/>
      <c r="C34" s="235"/>
      <c r="D34" s="369"/>
      <c r="E34" s="103"/>
      <c r="F34" s="226" t="s">
        <v>261</v>
      </c>
      <c r="G34" s="226" t="s">
        <v>246</v>
      </c>
      <c r="H34" s="229" t="s">
        <v>31</v>
      </c>
    </row>
    <row r="35" spans="1:8" ht="12.75">
      <c r="A35" s="206" t="s">
        <v>256</v>
      </c>
      <c r="B35" s="103"/>
      <c r="C35" s="103"/>
      <c r="D35" s="103"/>
      <c r="E35" s="103"/>
      <c r="F35" s="260">
        <v>0</v>
      </c>
      <c r="G35" s="258">
        <v>0</v>
      </c>
      <c r="H35" s="129">
        <f>F35*G35</f>
        <v>0</v>
      </c>
    </row>
    <row r="36" spans="1:8" ht="12.75">
      <c r="A36" s="206" t="s">
        <v>257</v>
      </c>
      <c r="B36" s="103"/>
      <c r="C36" s="103"/>
      <c r="D36" s="103"/>
      <c r="E36" s="103"/>
      <c r="F36" s="260">
        <v>0</v>
      </c>
      <c r="G36" s="258">
        <v>0</v>
      </c>
      <c r="H36" s="129">
        <f>F36*G36</f>
        <v>0</v>
      </c>
    </row>
    <row r="37" spans="1:8" ht="12.75">
      <c r="A37" s="206" t="s">
        <v>258</v>
      </c>
      <c r="B37" s="103"/>
      <c r="C37" s="103"/>
      <c r="D37" s="103"/>
      <c r="E37" s="103"/>
      <c r="F37" s="132">
        <v>0</v>
      </c>
      <c r="G37" s="258">
        <v>0</v>
      </c>
      <c r="H37" s="129">
        <f>F36*G37</f>
        <v>0</v>
      </c>
    </row>
    <row r="38" spans="1:8" ht="12.75">
      <c r="A38" s="206" t="s">
        <v>259</v>
      </c>
      <c r="B38" s="103"/>
      <c r="C38" s="103"/>
      <c r="D38" s="103"/>
      <c r="E38" s="103"/>
      <c r="F38" s="260">
        <v>0</v>
      </c>
      <c r="G38" s="258">
        <v>0</v>
      </c>
      <c r="H38" s="129">
        <f>F38*G38</f>
        <v>0</v>
      </c>
    </row>
    <row r="39" spans="1:8" ht="12.75">
      <c r="A39" s="217" t="s">
        <v>260</v>
      </c>
      <c r="B39" s="218"/>
      <c r="C39" s="218"/>
      <c r="D39" s="218"/>
      <c r="E39" s="218"/>
      <c r="F39" s="132">
        <v>0</v>
      </c>
      <c r="G39" s="258">
        <v>0</v>
      </c>
      <c r="H39" s="129">
        <f>F38*G39</f>
        <v>0</v>
      </c>
    </row>
    <row r="40" spans="1:8" ht="13.5" thickBot="1">
      <c r="A40" s="236" t="s">
        <v>245</v>
      </c>
      <c r="B40" s="103"/>
      <c r="C40" s="103"/>
      <c r="D40" s="103"/>
      <c r="E40" s="103"/>
      <c r="F40" s="350">
        <f>F35+F36+F38</f>
        <v>0</v>
      </c>
      <c r="G40" s="351">
        <f>SUM(G35:G39)</f>
        <v>0</v>
      </c>
      <c r="H40" s="22">
        <f>SUM(H35:H39)</f>
        <v>0</v>
      </c>
    </row>
    <row r="41" spans="1:8" ht="13.5" thickBot="1">
      <c r="A41" s="237" t="s">
        <v>117</v>
      </c>
      <c r="B41" s="192"/>
      <c r="C41" s="192"/>
      <c r="D41" s="192"/>
      <c r="E41" s="192"/>
      <c r="F41" s="192"/>
      <c r="G41" s="192"/>
      <c r="H41" s="118">
        <f>H33+H39+H52</f>
        <v>0</v>
      </c>
    </row>
    <row r="42" spans="1:8" ht="13.5" thickBot="1">
      <c r="A42" s="111"/>
      <c r="B42" s="111"/>
      <c r="C42" s="111"/>
      <c r="D42" s="111"/>
      <c r="E42" s="111"/>
      <c r="F42" s="111"/>
      <c r="G42" s="111"/>
      <c r="H42" s="103"/>
    </row>
    <row r="43" spans="1:8" ht="13.5" thickBot="1">
      <c r="A43" s="374" t="s">
        <v>105</v>
      </c>
      <c r="B43" s="379"/>
      <c r="C43" s="379"/>
      <c r="D43" s="379"/>
      <c r="E43" s="379"/>
      <c r="F43" s="379"/>
      <c r="G43" s="379"/>
      <c r="H43" s="380"/>
    </row>
    <row r="44" spans="1:8" ht="12.75">
      <c r="A44" s="174" t="s">
        <v>208</v>
      </c>
      <c r="B44" s="238"/>
      <c r="C44" s="239"/>
      <c r="D44" s="240"/>
      <c r="E44" s="240"/>
      <c r="F44" s="196" t="s">
        <v>204</v>
      </c>
      <c r="G44" s="196" t="s">
        <v>31</v>
      </c>
      <c r="H44" s="241" t="s">
        <v>203</v>
      </c>
    </row>
    <row r="45" spans="1:8" ht="12.75">
      <c r="A45" s="82" t="s">
        <v>173</v>
      </c>
      <c r="B45" s="82"/>
      <c r="C45" s="111"/>
      <c r="D45" s="111"/>
      <c r="E45" s="111"/>
      <c r="F45" s="173">
        <v>0</v>
      </c>
      <c r="G45" s="133">
        <f>IF(($F$16+$F$53)&gt;0,($H$11+$H$16)*F45/($F$16+$F$53),0)</f>
        <v>0</v>
      </c>
      <c r="H45" s="148">
        <f>IF(($F$16+$F$53)&gt;0,($H$6+$H$7+$H$8+$H$15)*F45/($F$16+$F$53),0)</f>
        <v>0</v>
      </c>
    </row>
    <row r="46" spans="1:8" ht="12.75">
      <c r="A46" s="82" t="s">
        <v>162</v>
      </c>
      <c r="B46" s="82"/>
      <c r="C46" s="111"/>
      <c r="D46" s="111"/>
      <c r="E46" s="111"/>
      <c r="F46" s="173">
        <v>0</v>
      </c>
      <c r="G46" s="133">
        <f aca="true" t="shared" si="1" ref="G46:G52">IF(($F$16+$F$53)&gt;0,($H$11+$H$16)*F46/($F$16+$F$53),0)</f>
        <v>0</v>
      </c>
      <c r="H46" s="148">
        <f aca="true" t="shared" si="2" ref="H46:H52">IF(($F$16+$F$53)&gt;0,($H$6+$H$7+$H$8+$H$15)*F46/($F$16+$F$53),0)</f>
        <v>0</v>
      </c>
    </row>
    <row r="47" spans="1:8" ht="12.75">
      <c r="A47" s="82" t="s">
        <v>174</v>
      </c>
      <c r="B47" s="82"/>
      <c r="C47" s="111"/>
      <c r="D47" s="111"/>
      <c r="E47" s="111"/>
      <c r="F47" s="173">
        <v>0</v>
      </c>
      <c r="G47" s="133">
        <f t="shared" si="1"/>
        <v>0</v>
      </c>
      <c r="H47" s="148">
        <f t="shared" si="2"/>
        <v>0</v>
      </c>
    </row>
    <row r="48" spans="1:8" ht="12.75">
      <c r="A48" s="82" t="s">
        <v>163</v>
      </c>
      <c r="B48" s="82"/>
      <c r="C48" s="111"/>
      <c r="D48" s="111"/>
      <c r="E48" s="111"/>
      <c r="F48" s="173">
        <v>0</v>
      </c>
      <c r="G48" s="133">
        <f t="shared" si="1"/>
        <v>0</v>
      </c>
      <c r="H48" s="148">
        <f t="shared" si="2"/>
        <v>0</v>
      </c>
    </row>
    <row r="49" spans="1:8" ht="12.75">
      <c r="A49" s="82" t="s">
        <v>164</v>
      </c>
      <c r="B49" s="82"/>
      <c r="C49" s="111"/>
      <c r="D49" s="111"/>
      <c r="E49" s="111"/>
      <c r="F49" s="173">
        <v>0</v>
      </c>
      <c r="G49" s="133">
        <f t="shared" si="1"/>
        <v>0</v>
      </c>
      <c r="H49" s="148">
        <f t="shared" si="2"/>
        <v>0</v>
      </c>
    </row>
    <row r="50" spans="1:8" ht="12.75">
      <c r="A50" s="82" t="s">
        <v>165</v>
      </c>
      <c r="B50" s="82"/>
      <c r="C50" s="111"/>
      <c r="D50" s="111"/>
      <c r="E50" s="111"/>
      <c r="F50" s="173">
        <v>0</v>
      </c>
      <c r="G50" s="133">
        <f t="shared" si="1"/>
        <v>0</v>
      </c>
      <c r="H50" s="148">
        <f t="shared" si="2"/>
        <v>0</v>
      </c>
    </row>
    <row r="51" spans="1:8" ht="12.75">
      <c r="A51" s="82" t="s">
        <v>166</v>
      </c>
      <c r="B51" s="82"/>
      <c r="C51" s="111"/>
      <c r="D51" s="111"/>
      <c r="E51" s="111"/>
      <c r="F51" s="173">
        <v>0</v>
      </c>
      <c r="G51" s="133">
        <f t="shared" si="1"/>
        <v>0</v>
      </c>
      <c r="H51" s="148">
        <f t="shared" si="2"/>
        <v>0</v>
      </c>
    </row>
    <row r="52" spans="1:8" ht="12.75">
      <c r="A52" s="242" t="s">
        <v>167</v>
      </c>
      <c r="B52" s="82"/>
      <c r="C52" s="111"/>
      <c r="D52" s="111"/>
      <c r="E52" s="111"/>
      <c r="F52" s="173">
        <v>0</v>
      </c>
      <c r="G52" s="133">
        <f t="shared" si="1"/>
        <v>0</v>
      </c>
      <c r="H52" s="148">
        <f t="shared" si="2"/>
        <v>0</v>
      </c>
    </row>
    <row r="53" spans="1:8" ht="13.5" thickBot="1">
      <c r="A53" s="243" t="s">
        <v>178</v>
      </c>
      <c r="B53" s="128"/>
      <c r="C53" s="128"/>
      <c r="D53" s="128"/>
      <c r="E53" s="128"/>
      <c r="F53" s="244">
        <f>SUM(F45:F52)</f>
        <v>0</v>
      </c>
      <c r="G53" s="245">
        <f>SUM(G45:G52)</f>
        <v>0</v>
      </c>
      <c r="H53" s="119">
        <f>SUM(H45:H52)</f>
        <v>0</v>
      </c>
    </row>
    <row r="54" spans="1:8" ht="13.5" thickBot="1">
      <c r="A54" s="46"/>
      <c r="B54" s="46"/>
      <c r="C54" s="46"/>
      <c r="D54" s="46"/>
      <c r="E54" s="46"/>
      <c r="F54" s="46"/>
      <c r="G54" s="46"/>
      <c r="H54" s="46"/>
    </row>
    <row r="55" spans="1:8" ht="13.5" thickBot="1">
      <c r="A55" s="374" t="s">
        <v>106</v>
      </c>
      <c r="B55" s="375"/>
      <c r="C55" s="375"/>
      <c r="D55" s="375"/>
      <c r="E55" s="375"/>
      <c r="F55" s="375"/>
      <c r="G55" s="375"/>
      <c r="H55" s="376"/>
    </row>
    <row r="56" spans="1:8" ht="12.75">
      <c r="A56" s="246" t="s">
        <v>209</v>
      </c>
      <c r="B56" s="247"/>
      <c r="C56" s="247"/>
      <c r="D56" s="247"/>
      <c r="E56" s="248">
        <f>H25</f>
        <v>0</v>
      </c>
      <c r="F56" s="247" t="s">
        <v>181</v>
      </c>
      <c r="G56" s="247"/>
      <c r="H56" s="249">
        <f>F24</f>
        <v>0</v>
      </c>
    </row>
    <row r="57" spans="1:8" ht="12.75">
      <c r="A57" s="242" t="s">
        <v>210</v>
      </c>
      <c r="B57" s="250"/>
      <c r="C57" s="250"/>
      <c r="D57" s="250"/>
      <c r="E57" s="251">
        <f>H41</f>
        <v>0</v>
      </c>
      <c r="F57" s="250" t="s">
        <v>182</v>
      </c>
      <c r="G57" s="250"/>
      <c r="H57" s="252">
        <f>IF(H56&gt;0,E56/H56,0)</f>
        <v>0</v>
      </c>
    </row>
    <row r="58" spans="1:8" ht="12.75">
      <c r="A58" s="242" t="s">
        <v>179</v>
      </c>
      <c r="B58" s="250"/>
      <c r="C58" s="250"/>
      <c r="D58" s="250"/>
      <c r="E58" s="251">
        <f>H53</f>
        <v>0</v>
      </c>
      <c r="F58" s="250" t="s">
        <v>183</v>
      </c>
      <c r="G58" s="250"/>
      <c r="H58" s="252">
        <f>IF(H56&gt;0,E59/H56,0)</f>
        <v>0</v>
      </c>
    </row>
    <row r="59" spans="1:8" ht="12.75">
      <c r="A59" s="242" t="s">
        <v>180</v>
      </c>
      <c r="B59" s="250"/>
      <c r="C59" s="250"/>
      <c r="D59" s="250"/>
      <c r="E59" s="251">
        <f>E57+E58-E56</f>
        <v>0</v>
      </c>
      <c r="F59" s="250" t="s">
        <v>184</v>
      </c>
      <c r="G59" s="250"/>
      <c r="H59" s="252">
        <f>E59+H11</f>
        <v>0</v>
      </c>
    </row>
    <row r="60" spans="1:8" ht="13.5" thickBot="1">
      <c r="A60" s="253" t="s">
        <v>211</v>
      </c>
      <c r="B60" s="254"/>
      <c r="C60" s="254"/>
      <c r="D60" s="254"/>
      <c r="E60" s="255">
        <f>IF(E59&gt;0,12*G11/(E59+H11),0)</f>
        <v>0</v>
      </c>
      <c r="F60" s="254" t="s">
        <v>107</v>
      </c>
      <c r="G60" s="254"/>
      <c r="H60" s="256"/>
    </row>
  </sheetData>
  <sheetProtection sheet="1" objects="1" scenarios="1"/>
  <mergeCells count="6">
    <mergeCell ref="A1:H1"/>
    <mergeCell ref="A55:H55"/>
    <mergeCell ref="A2:H2"/>
    <mergeCell ref="A43:H43"/>
    <mergeCell ref="A27:H27"/>
    <mergeCell ref="A4:H4"/>
  </mergeCells>
  <printOptions horizontalCentered="1" verticalCentered="1"/>
  <pageMargins left="1" right="0.75" top="0.75" bottom="0.75" header="0.5" footer="0.5"/>
  <pageSetup fitToHeight="1" fitToWidth="1" horizontalDpi="600" verticalDpi="600" orientation="portrait" scale="83" r:id="rId1"/>
  <headerFooter alignWithMargins="0">
    <oddFooter>&amp;L$Benefit.xls(CBCostSum)&amp;C&amp;D&amp;R&amp;P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7"/>
  <sheetViews>
    <sheetView showGridLines="0" showZeros="0" workbookViewId="0" topLeftCell="A1">
      <selection activeCell="H2" sqref="H2"/>
    </sheetView>
  </sheetViews>
  <sheetFormatPr defaultColWidth="9.140625" defaultRowHeight="12.75"/>
  <cols>
    <col min="3" max="3" width="12.00390625" style="0" customWidth="1"/>
    <col min="4" max="4" width="10.28125" style="0" customWidth="1"/>
    <col min="5" max="5" width="15.8515625" style="0" customWidth="1"/>
    <col min="6" max="6" width="15.140625" style="0" customWidth="1"/>
    <col min="7" max="7" width="17.421875" style="0" customWidth="1"/>
    <col min="8" max="8" width="14.421875" style="0" customWidth="1"/>
  </cols>
  <sheetData>
    <row r="1" spans="1:8" ht="20.25">
      <c r="A1" s="372" t="s">
        <v>100</v>
      </c>
      <c r="B1" s="373"/>
      <c r="C1" s="373"/>
      <c r="D1" s="373"/>
      <c r="E1" s="373"/>
      <c r="F1" s="373"/>
      <c r="G1" s="373"/>
      <c r="H1" s="373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374" t="s">
        <v>101</v>
      </c>
      <c r="B3" s="379"/>
      <c r="C3" s="379"/>
      <c r="D3" s="379"/>
      <c r="E3" s="379"/>
      <c r="F3" s="379"/>
      <c r="G3" s="379"/>
      <c r="H3" s="380"/>
    </row>
    <row r="4" spans="1:8" ht="12.75">
      <c r="A4" s="182" t="s">
        <v>248</v>
      </c>
      <c r="B4" s="177"/>
      <c r="C4" s="110"/>
      <c r="D4" s="110"/>
      <c r="E4" s="110"/>
      <c r="F4" s="178" t="s">
        <v>132</v>
      </c>
      <c r="G4" s="179" t="s">
        <v>68</v>
      </c>
      <c r="H4" s="191" t="s">
        <v>31</v>
      </c>
    </row>
    <row r="5" spans="1:8" ht="12.75">
      <c r="A5" s="82" t="s">
        <v>144</v>
      </c>
      <c r="B5" s="111"/>
      <c r="C5" s="111"/>
      <c r="D5" s="111"/>
      <c r="E5" s="111"/>
      <c r="F5" s="132">
        <f>CapCost!I5</f>
        <v>0</v>
      </c>
      <c r="G5" s="133">
        <f>CapCost!H18</f>
        <v>0</v>
      </c>
      <c r="H5" s="129">
        <f>CapCost!K18</f>
        <v>0</v>
      </c>
    </row>
    <row r="6" spans="1:8" ht="12.75">
      <c r="A6" s="82" t="s">
        <v>145</v>
      </c>
      <c r="B6" s="111"/>
      <c r="C6" s="111"/>
      <c r="D6" s="111"/>
      <c r="E6" s="111"/>
      <c r="F6" s="134">
        <f>CapCost!I19</f>
        <v>0</v>
      </c>
      <c r="G6" s="120">
        <f>CapCost!H31</f>
        <v>0</v>
      </c>
      <c r="H6" s="129">
        <f>CapCost!K31</f>
        <v>0</v>
      </c>
    </row>
    <row r="7" spans="1:8" ht="12.75">
      <c r="A7" s="82" t="s">
        <v>146</v>
      </c>
      <c r="B7" s="111"/>
      <c r="C7" s="111"/>
      <c r="D7" s="111"/>
      <c r="E7" s="111"/>
      <c r="F7" s="134">
        <f>CapCost!I32</f>
        <v>0</v>
      </c>
      <c r="G7" s="120">
        <f>CapCost!H41</f>
        <v>0</v>
      </c>
      <c r="H7" s="129">
        <f>CapCost!K41</f>
        <v>0</v>
      </c>
    </row>
    <row r="8" spans="1:8" ht="12.75">
      <c r="A8" s="82" t="s">
        <v>147</v>
      </c>
      <c r="B8" s="111"/>
      <c r="C8" s="111"/>
      <c r="D8" s="111"/>
      <c r="E8" s="111"/>
      <c r="F8" s="134">
        <f>CapCost!I42</f>
        <v>0</v>
      </c>
      <c r="G8" s="120">
        <f>CapCost!H52</f>
        <v>0</v>
      </c>
      <c r="H8" s="148">
        <f>CapCost!K52</f>
        <v>0</v>
      </c>
    </row>
    <row r="9" spans="1:8" ht="12.75">
      <c r="A9" s="112" t="s">
        <v>148</v>
      </c>
      <c r="B9" s="113"/>
      <c r="C9" s="113"/>
      <c r="D9" s="113"/>
      <c r="E9" s="113"/>
      <c r="F9" s="124">
        <f>CapCost!I53</f>
        <v>0</v>
      </c>
      <c r="G9" s="123">
        <f>CapCost!H66</f>
        <v>0</v>
      </c>
      <c r="H9" s="129">
        <f>CapCost!K66</f>
        <v>0</v>
      </c>
    </row>
    <row r="10" spans="1:8" ht="13.5" thickBot="1">
      <c r="A10" s="76" t="s">
        <v>249</v>
      </c>
      <c r="B10" s="114"/>
      <c r="C10" s="114"/>
      <c r="D10" s="114"/>
      <c r="E10" s="114"/>
      <c r="F10" s="180"/>
      <c r="G10" s="122">
        <f>CapCost!H68</f>
        <v>0</v>
      </c>
      <c r="H10" s="130">
        <f>SUM(H5:H9)</f>
        <v>0</v>
      </c>
    </row>
    <row r="11" spans="1:8" ht="12.75">
      <c r="A11" s="183" t="s">
        <v>108</v>
      </c>
      <c r="B11" s="121"/>
      <c r="C11" s="110"/>
      <c r="D11" s="110"/>
      <c r="E11" s="110"/>
      <c r="F11" s="178" t="s">
        <v>136</v>
      </c>
      <c r="G11" s="179" t="s">
        <v>202</v>
      </c>
      <c r="H11" s="191" t="s">
        <v>31</v>
      </c>
    </row>
    <row r="12" spans="1:8" ht="12.75">
      <c r="A12" s="82" t="s">
        <v>149</v>
      </c>
      <c r="B12" s="111"/>
      <c r="C12" s="111"/>
      <c r="D12" s="111"/>
      <c r="E12" s="111"/>
      <c r="F12" s="135">
        <f>OperCost!B28</f>
        <v>0</v>
      </c>
      <c r="G12" s="136">
        <f>H12/12</f>
        <v>0</v>
      </c>
      <c r="H12" s="137">
        <f>OperCost!H28</f>
        <v>0</v>
      </c>
    </row>
    <row r="13" spans="1:8" ht="12.75">
      <c r="A13" s="82" t="s">
        <v>150</v>
      </c>
      <c r="B13" s="111"/>
      <c r="C13" s="111"/>
      <c r="D13" s="111"/>
      <c r="E13" s="111"/>
      <c r="F13" s="126">
        <f>OperCost!D32/60</f>
        <v>0</v>
      </c>
      <c r="G13" s="127">
        <f>H13/12</f>
        <v>0</v>
      </c>
      <c r="H13" s="137">
        <f>OperCost!H48</f>
        <v>0</v>
      </c>
    </row>
    <row r="14" spans="1:8" ht="12.75">
      <c r="A14" s="112" t="s">
        <v>151</v>
      </c>
      <c r="B14" s="111"/>
      <c r="C14" s="111"/>
      <c r="D14" s="111"/>
      <c r="E14" s="111"/>
      <c r="F14" s="181"/>
      <c r="G14" s="140">
        <f>H14/12</f>
        <v>0</v>
      </c>
      <c r="H14" s="129">
        <f>OperCost!H66</f>
        <v>0</v>
      </c>
    </row>
    <row r="15" spans="1:8" ht="13.5" thickBot="1">
      <c r="A15" s="76" t="s">
        <v>177</v>
      </c>
      <c r="B15" s="184"/>
      <c r="C15" s="128"/>
      <c r="D15" s="128"/>
      <c r="E15" s="128"/>
      <c r="F15" s="135">
        <f>F13</f>
        <v>0</v>
      </c>
      <c r="G15" s="140">
        <f>H15/12</f>
        <v>0</v>
      </c>
      <c r="H15" s="119">
        <f>SUM(H12:H14)</f>
        <v>0</v>
      </c>
    </row>
    <row r="16" spans="1:8" ht="12.75">
      <c r="A16" s="182" t="s">
        <v>212</v>
      </c>
      <c r="B16" s="185"/>
      <c r="C16" s="145"/>
      <c r="D16" s="110"/>
      <c r="E16" s="178" t="s">
        <v>186</v>
      </c>
      <c r="F16" s="189" t="s">
        <v>175</v>
      </c>
      <c r="G16" s="190" t="s">
        <v>185</v>
      </c>
      <c r="H16" s="191" t="s">
        <v>31</v>
      </c>
    </row>
    <row r="17" spans="1:8" ht="12.75">
      <c r="A17" s="82" t="s">
        <v>152</v>
      </c>
      <c r="B17" s="111"/>
      <c r="C17" s="111"/>
      <c r="D17" s="111"/>
      <c r="E17" s="138">
        <f>IF(F17&gt;0,MedCost!I12/F17,0)</f>
        <v>0</v>
      </c>
      <c r="F17" s="138">
        <f>MedCost!D12+MedCost!F12</f>
        <v>0</v>
      </c>
      <c r="G17" s="133">
        <f>IF(F17&gt;0,H17/F17,0)</f>
        <v>0</v>
      </c>
      <c r="H17" s="146">
        <f>MedCost!H12</f>
        <v>0</v>
      </c>
    </row>
    <row r="18" spans="1:8" ht="12.75">
      <c r="A18" s="82" t="s">
        <v>153</v>
      </c>
      <c r="B18" s="111"/>
      <c r="C18" s="111"/>
      <c r="D18" s="111"/>
      <c r="E18" s="138">
        <f>IF(F18&gt;0,MedCost!I19/F18,0)</f>
        <v>0</v>
      </c>
      <c r="F18" s="125">
        <f>MedCost!D19+MedCost!F19</f>
        <v>0</v>
      </c>
      <c r="G18" s="120">
        <f>IF(F18&gt;0,H18/F18,0)</f>
        <v>0</v>
      </c>
      <c r="H18" s="146">
        <f>MedCost!H19</f>
        <v>0</v>
      </c>
    </row>
    <row r="19" spans="1:8" ht="12.75">
      <c r="A19" s="82" t="s">
        <v>154</v>
      </c>
      <c r="B19" s="111"/>
      <c r="C19" s="111"/>
      <c r="D19" s="111"/>
      <c r="E19" s="138">
        <f>IF(F19&gt;0,MedCost!I26/F19,0)</f>
        <v>0</v>
      </c>
      <c r="F19" s="125">
        <f>MedCost!D26+MedCost!F26</f>
        <v>0</v>
      </c>
      <c r="G19" s="120">
        <f>IF(F19&gt;0,H19/F19,0)</f>
        <v>0</v>
      </c>
      <c r="H19" s="146">
        <f>MedCost!H26</f>
        <v>0</v>
      </c>
    </row>
    <row r="20" spans="1:8" ht="12.75">
      <c r="A20" s="112" t="s">
        <v>155</v>
      </c>
      <c r="B20" s="113"/>
      <c r="C20" s="113"/>
      <c r="D20" s="113"/>
      <c r="E20" s="138">
        <f>IF(F20&gt;0,MedCost!I66/F20,0)</f>
        <v>0</v>
      </c>
      <c r="F20" s="125">
        <f>MedCost!D66+MedCost!F66</f>
        <v>0</v>
      </c>
      <c r="G20" s="120">
        <f>IF(F20&gt;0,H20/F20,0)</f>
        <v>0</v>
      </c>
      <c r="H20" s="146">
        <f>MedCost!H66</f>
        <v>0</v>
      </c>
    </row>
    <row r="21" spans="1:8" ht="13.5" thickBot="1">
      <c r="A21" s="76" t="s">
        <v>250</v>
      </c>
      <c r="B21" s="186"/>
      <c r="C21" s="114"/>
      <c r="D21" s="114"/>
      <c r="E21" s="138">
        <f>IF(F21&gt;0,MedCost!I68/F21,0)</f>
        <v>0</v>
      </c>
      <c r="F21" s="147">
        <f>SUM(F17:F20)</f>
        <v>0</v>
      </c>
      <c r="G21" s="120">
        <f>IF(F21&gt;0,H21/F21,0)</f>
        <v>0</v>
      </c>
      <c r="H21" s="24">
        <f>SUM(H17:H20)</f>
        <v>0</v>
      </c>
    </row>
    <row r="22" spans="1:8" ht="13.5" thickBot="1">
      <c r="A22" s="188" t="s">
        <v>103</v>
      </c>
      <c r="B22" s="187"/>
      <c r="C22" s="116"/>
      <c r="D22" s="116"/>
      <c r="E22" s="116"/>
      <c r="F22" s="116"/>
      <c r="G22" s="144"/>
      <c r="H22" s="118">
        <f>H10+H15+H21</f>
        <v>0</v>
      </c>
    </row>
    <row r="23" spans="1:8" ht="13.5" thickBot="1">
      <c r="A23" s="46"/>
      <c r="B23" s="46"/>
      <c r="C23" s="46"/>
      <c r="D23" s="46"/>
      <c r="E23" s="46"/>
      <c r="F23" s="46"/>
      <c r="G23" s="46"/>
      <c r="H23" s="115"/>
    </row>
    <row r="24" spans="1:8" ht="13.5" thickBot="1">
      <c r="A24" s="374" t="s">
        <v>102</v>
      </c>
      <c r="B24" s="379"/>
      <c r="C24" s="379"/>
      <c r="D24" s="379"/>
      <c r="E24" s="379"/>
      <c r="F24" s="379"/>
      <c r="G24" s="379"/>
      <c r="H24" s="380"/>
    </row>
    <row r="25" spans="1:8" ht="12.75">
      <c r="A25" s="183" t="s">
        <v>212</v>
      </c>
      <c r="B25" s="195"/>
      <c r="C25" s="121"/>
      <c r="D25" s="110"/>
      <c r="E25" s="110"/>
      <c r="F25" s="196" t="s">
        <v>175</v>
      </c>
      <c r="G25" s="197" t="s">
        <v>185</v>
      </c>
      <c r="H25" s="191" t="s">
        <v>31</v>
      </c>
    </row>
    <row r="26" spans="1:8" ht="12.75">
      <c r="A26" s="82" t="s">
        <v>156</v>
      </c>
      <c r="B26" s="111"/>
      <c r="C26" s="111"/>
      <c r="D26" s="111"/>
      <c r="E26" s="141"/>
      <c r="F26" s="132">
        <f>'Med$Avoid'!D25+'Med$Avoid'!F25</f>
        <v>0</v>
      </c>
      <c r="G26" s="133"/>
      <c r="H26" s="148">
        <f>'Med$Avoid'!H25</f>
        <v>0</v>
      </c>
    </row>
    <row r="27" spans="1:8" ht="12.75">
      <c r="A27" s="82" t="s">
        <v>157</v>
      </c>
      <c r="B27" s="111"/>
      <c r="C27" s="111"/>
      <c r="D27" s="111"/>
      <c r="E27" s="111"/>
      <c r="F27" s="132">
        <f>'Med$Avoid'!D47+'Med$Avoid'!F47</f>
        <v>0</v>
      </c>
      <c r="G27" s="133"/>
      <c r="H27" s="148">
        <f>'Med$Avoid'!H47</f>
        <v>0</v>
      </c>
    </row>
    <row r="28" spans="1:8" ht="12.75">
      <c r="A28" s="112" t="s">
        <v>158</v>
      </c>
      <c r="B28" s="113"/>
      <c r="C28" s="113"/>
      <c r="D28" s="113"/>
      <c r="E28" s="113"/>
      <c r="F28" s="132">
        <f>'Med$Avoid'!D66+'Med$Avoid'!F66</f>
        <v>0</v>
      </c>
      <c r="G28" s="133"/>
      <c r="H28" s="148">
        <f>'Med$Avoid'!H66</f>
        <v>0</v>
      </c>
    </row>
    <row r="29" spans="1:8" ht="13.5" thickBot="1">
      <c r="A29" s="76" t="s">
        <v>247</v>
      </c>
      <c r="B29" s="114"/>
      <c r="C29" s="114"/>
      <c r="D29" s="128"/>
      <c r="E29" s="114"/>
      <c r="F29" s="193">
        <f>SUM(F26:F28)</f>
        <v>0</v>
      </c>
      <c r="G29" s="194"/>
      <c r="H29" s="119">
        <f>H26+H27+H28</f>
        <v>0</v>
      </c>
    </row>
    <row r="30" spans="1:8" ht="12.75">
      <c r="A30" s="183" t="s">
        <v>244</v>
      </c>
      <c r="B30" s="195"/>
      <c r="C30" s="121"/>
      <c r="D30" s="145"/>
      <c r="E30" s="111"/>
      <c r="F30" s="198" t="s">
        <v>261</v>
      </c>
      <c r="G30" s="198" t="s">
        <v>246</v>
      </c>
      <c r="H30" s="199" t="s">
        <v>31</v>
      </c>
    </row>
    <row r="31" spans="1:8" ht="12.75">
      <c r="A31" s="82" t="s">
        <v>251</v>
      </c>
      <c r="B31" s="111"/>
      <c r="C31" s="111"/>
      <c r="D31" s="111"/>
      <c r="E31" s="111"/>
      <c r="F31" s="132">
        <f>'Transfer$Avoid'!I20</f>
        <v>0</v>
      </c>
      <c r="G31" s="132">
        <f>'Transfer$Avoid'!F20+'Transfer$Avoid'!H20</f>
        <v>0</v>
      </c>
      <c r="H31" s="129">
        <f>F31*G31</f>
        <v>0</v>
      </c>
    </row>
    <row r="32" spans="1:8" ht="12.75">
      <c r="A32" s="82" t="s">
        <v>252</v>
      </c>
      <c r="B32" s="111"/>
      <c r="C32" s="111"/>
      <c r="D32" s="111"/>
      <c r="E32" s="111"/>
      <c r="F32" s="132">
        <f>'Transfer$Avoid'!I40</f>
        <v>0</v>
      </c>
      <c r="G32" s="132">
        <f>'Transfer$Avoid'!F40+'Transfer$Avoid'!H40</f>
        <v>0</v>
      </c>
      <c r="H32" s="129">
        <f>F32*G32</f>
        <v>0</v>
      </c>
    </row>
    <row r="33" spans="1:8" ht="12.75">
      <c r="A33" s="82" t="s">
        <v>253</v>
      </c>
      <c r="B33" s="111"/>
      <c r="C33" s="111"/>
      <c r="D33" s="111"/>
      <c r="E33" s="111"/>
      <c r="F33" s="132">
        <f>'Transfer$Avoid'!I40</f>
        <v>0</v>
      </c>
      <c r="G33" s="132">
        <f>'Transfer$Avoid'!G40</f>
        <v>0</v>
      </c>
      <c r="H33" s="129">
        <f>F33*G33</f>
        <v>0</v>
      </c>
    </row>
    <row r="34" spans="1:8" ht="12.75">
      <c r="A34" s="82" t="s">
        <v>254</v>
      </c>
      <c r="B34" s="111"/>
      <c r="C34" s="111"/>
      <c r="D34" s="111"/>
      <c r="E34" s="111"/>
      <c r="F34" s="132">
        <f>'Transfer$Avoid'!I66</f>
        <v>0</v>
      </c>
      <c r="G34" s="132">
        <f>'Transfer$Avoid'!F66+'Transfer$Avoid'!H66</f>
        <v>0</v>
      </c>
      <c r="H34" s="129">
        <f>F34*G34</f>
        <v>0</v>
      </c>
    </row>
    <row r="35" spans="1:8" ht="12.75">
      <c r="A35" s="112" t="s">
        <v>255</v>
      </c>
      <c r="B35" s="113"/>
      <c r="C35" s="113"/>
      <c r="D35" s="113"/>
      <c r="E35" s="113"/>
      <c r="F35" s="132">
        <f>'Transfer$Avoid'!I66</f>
        <v>0</v>
      </c>
      <c r="G35" s="132">
        <f>'Transfer$Avoid'!G66</f>
        <v>0</v>
      </c>
      <c r="H35" s="129">
        <f>F35*G35</f>
        <v>0</v>
      </c>
    </row>
    <row r="36" spans="1:8" ht="13.5" thickBot="1">
      <c r="A36" s="76" t="s">
        <v>245</v>
      </c>
      <c r="B36" s="114"/>
      <c r="C36" s="114"/>
      <c r="D36" s="114"/>
      <c r="E36" s="114"/>
      <c r="F36" s="132">
        <f>'Transfer$Avoid'!I68</f>
        <v>0</v>
      </c>
      <c r="G36" s="132">
        <f>'Transfer$Avoid'!F68+'Transfer$Avoid'!H68</f>
        <v>0</v>
      </c>
      <c r="H36" s="119">
        <f>'Transfer$Avoid'!J68</f>
        <v>0</v>
      </c>
    </row>
    <row r="37" spans="1:8" ht="13.5" thickBot="1">
      <c r="A37" s="188" t="s">
        <v>139</v>
      </c>
      <c r="B37" s="116"/>
      <c r="C37" s="116"/>
      <c r="D37" s="116"/>
      <c r="E37" s="116"/>
      <c r="F37" s="116"/>
      <c r="G37" s="192"/>
      <c r="H37" s="118">
        <f>H29+H36</f>
        <v>0</v>
      </c>
    </row>
    <row r="38" spans="1:8" ht="13.5" thickBot="1">
      <c r="A38" s="111"/>
      <c r="B38" s="111"/>
      <c r="C38" s="111"/>
      <c r="D38" s="111"/>
      <c r="E38" s="111"/>
      <c r="F38" s="111"/>
      <c r="G38" s="111"/>
      <c r="H38" s="103"/>
    </row>
    <row r="39" spans="1:8" ht="13.5" thickBot="1">
      <c r="A39" s="382" t="s">
        <v>105</v>
      </c>
      <c r="B39" s="383"/>
      <c r="C39" s="383"/>
      <c r="D39" s="383"/>
      <c r="E39" s="383"/>
      <c r="F39" s="383"/>
      <c r="G39" s="383"/>
      <c r="H39" s="384"/>
    </row>
    <row r="40" spans="1:8" ht="12.75">
      <c r="A40" s="174" t="s">
        <v>208</v>
      </c>
      <c r="B40" s="238"/>
      <c r="C40" s="239"/>
      <c r="D40" s="240"/>
      <c r="E40" s="240"/>
      <c r="F40" s="175" t="s">
        <v>204</v>
      </c>
      <c r="G40" s="175" t="s">
        <v>31</v>
      </c>
      <c r="H40" s="176" t="s">
        <v>203</v>
      </c>
    </row>
    <row r="41" spans="1:8" ht="12.75">
      <c r="A41" s="82" t="s">
        <v>187</v>
      </c>
      <c r="B41" s="82"/>
      <c r="C41" s="111"/>
      <c r="D41" s="111"/>
      <c r="E41" s="111"/>
      <c r="F41" s="262">
        <v>0</v>
      </c>
      <c r="G41" s="127">
        <f>IF(($F$15+$F$49)&gt;0,($H$10+$H$15)*F41/($F$15+$F$49),0)</f>
        <v>0</v>
      </c>
      <c r="H41" s="137">
        <f>IF(($F$15+$F$49)&gt;0,($H$5+$H$6+$H$7+$H$14)*G41/($F$15+$F$49),0)</f>
        <v>0</v>
      </c>
    </row>
    <row r="42" spans="1:8" ht="12.75">
      <c r="A42" s="82" t="s">
        <v>188</v>
      </c>
      <c r="B42" s="82"/>
      <c r="C42" s="111"/>
      <c r="D42" s="111"/>
      <c r="E42" s="111"/>
      <c r="F42" s="263">
        <v>0</v>
      </c>
      <c r="G42" s="127">
        <f aca="true" t="shared" si="0" ref="G42:G48">IF(($F$15+$F$49)&gt;0,($H$10+$H$15)*F42/($F$15+$F$49),0)</f>
        <v>0</v>
      </c>
      <c r="H42" s="137">
        <f aca="true" t="shared" si="1" ref="H42:H48">IF(($F$15+$F$49)&gt;0,($H$5+$H$6+$H$7+$H$14)*G42/($F$15+$F$49),0)</f>
        <v>0</v>
      </c>
    </row>
    <row r="43" spans="1:8" ht="12.75">
      <c r="A43" s="82" t="s">
        <v>174</v>
      </c>
      <c r="B43" s="82"/>
      <c r="C43" s="111"/>
      <c r="D43" s="111"/>
      <c r="E43" s="111"/>
      <c r="F43" s="263">
        <v>0</v>
      </c>
      <c r="G43" s="127">
        <f t="shared" si="0"/>
        <v>0</v>
      </c>
      <c r="H43" s="137">
        <f t="shared" si="1"/>
        <v>0</v>
      </c>
    </row>
    <row r="44" spans="1:8" ht="12.75">
      <c r="A44" s="82" t="s">
        <v>189</v>
      </c>
      <c r="B44" s="82"/>
      <c r="C44" s="111"/>
      <c r="D44" s="111"/>
      <c r="E44" s="111"/>
      <c r="F44" s="263">
        <v>0</v>
      </c>
      <c r="G44" s="127">
        <f t="shared" si="0"/>
        <v>0</v>
      </c>
      <c r="H44" s="137">
        <f t="shared" si="1"/>
        <v>0</v>
      </c>
    </row>
    <row r="45" spans="1:8" ht="12.75">
      <c r="A45" s="82" t="s">
        <v>190</v>
      </c>
      <c r="B45" s="82"/>
      <c r="C45" s="111"/>
      <c r="D45" s="111"/>
      <c r="E45" s="111"/>
      <c r="F45" s="263">
        <v>0</v>
      </c>
      <c r="G45" s="127">
        <f t="shared" si="0"/>
        <v>0</v>
      </c>
      <c r="H45" s="137">
        <f t="shared" si="1"/>
        <v>0</v>
      </c>
    </row>
    <row r="46" spans="1:8" ht="12.75">
      <c r="A46" s="82" t="s">
        <v>191</v>
      </c>
      <c r="B46" s="82"/>
      <c r="C46" s="111"/>
      <c r="D46" s="111"/>
      <c r="E46" s="111"/>
      <c r="F46" s="264">
        <v>0</v>
      </c>
      <c r="G46" s="127">
        <f t="shared" si="0"/>
        <v>0</v>
      </c>
      <c r="H46" s="137">
        <f t="shared" si="1"/>
        <v>0</v>
      </c>
    </row>
    <row r="47" spans="1:8" ht="12.75">
      <c r="A47" s="82" t="s">
        <v>192</v>
      </c>
      <c r="B47" s="82"/>
      <c r="C47" s="111"/>
      <c r="D47" s="111"/>
      <c r="E47" s="111"/>
      <c r="F47" s="265">
        <v>0</v>
      </c>
      <c r="G47" s="127">
        <f t="shared" si="0"/>
        <v>0</v>
      </c>
      <c r="H47" s="137">
        <f t="shared" si="1"/>
        <v>0</v>
      </c>
    </row>
    <row r="48" spans="1:8" ht="12.75">
      <c r="A48" s="112" t="s">
        <v>193</v>
      </c>
      <c r="B48" s="113"/>
      <c r="C48" s="113"/>
      <c r="D48" s="113"/>
      <c r="E48" s="113"/>
      <c r="F48" s="265">
        <v>0</v>
      </c>
      <c r="G48" s="127">
        <f t="shared" si="0"/>
        <v>0</v>
      </c>
      <c r="H48" s="137">
        <f t="shared" si="1"/>
        <v>0</v>
      </c>
    </row>
    <row r="49" spans="1:8" ht="13.5" thickBot="1">
      <c r="A49" s="76" t="s">
        <v>213</v>
      </c>
      <c r="B49" s="80"/>
      <c r="C49" s="114"/>
      <c r="D49" s="114"/>
      <c r="E49" s="114"/>
      <c r="F49" s="170">
        <f>SUM(F41:F48)</f>
        <v>0</v>
      </c>
      <c r="G49" s="139">
        <f>SUM(G41:G48)</f>
        <v>0</v>
      </c>
      <c r="H49" s="31">
        <f>SUM(H41:H48)</f>
        <v>0</v>
      </c>
    </row>
    <row r="50" spans="1:8" ht="13.5" thickBot="1">
      <c r="A50" s="46"/>
      <c r="B50" s="46"/>
      <c r="C50" s="46"/>
      <c r="D50" s="46"/>
      <c r="E50" s="46"/>
      <c r="F50" s="46"/>
      <c r="G50" s="46"/>
      <c r="H50" s="46"/>
    </row>
    <row r="51" spans="1:8" ht="13.5" thickBot="1">
      <c r="A51" s="374" t="s">
        <v>106</v>
      </c>
      <c r="B51" s="375"/>
      <c r="C51" s="375"/>
      <c r="D51" s="375"/>
      <c r="E51" s="375"/>
      <c r="F51" s="375"/>
      <c r="G51" s="375"/>
      <c r="H51" s="376"/>
    </row>
    <row r="52" spans="1:8" ht="12.75">
      <c r="A52" s="81" t="s">
        <v>214</v>
      </c>
      <c r="B52" s="110"/>
      <c r="C52" s="110"/>
      <c r="D52" s="110"/>
      <c r="E52" s="143">
        <f>H22</f>
        <v>0</v>
      </c>
      <c r="F52" s="110" t="s">
        <v>219</v>
      </c>
      <c r="G52" s="110"/>
      <c r="H52" s="131">
        <f>MedCost!D68+MedCost!F68</f>
        <v>0</v>
      </c>
    </row>
    <row r="53" spans="1:8" ht="12.75">
      <c r="A53" s="82" t="s">
        <v>215</v>
      </c>
      <c r="B53" s="111"/>
      <c r="C53" s="111"/>
      <c r="D53" s="111"/>
      <c r="E53" s="140">
        <f>H37</f>
        <v>0</v>
      </c>
      <c r="F53" s="111" t="s">
        <v>220</v>
      </c>
      <c r="G53" s="111"/>
      <c r="H53" s="142">
        <f>IF(H52&gt;0,E52/H52,0)</f>
        <v>0</v>
      </c>
    </row>
    <row r="54" spans="1:8" ht="12.75">
      <c r="A54" s="82" t="s">
        <v>216</v>
      </c>
      <c r="B54" s="111"/>
      <c r="C54" s="111"/>
      <c r="D54" s="111"/>
      <c r="E54" s="140">
        <f>H49</f>
        <v>0</v>
      </c>
      <c r="F54" s="111" t="s">
        <v>221</v>
      </c>
      <c r="G54" s="111"/>
      <c r="H54" s="142">
        <f>IF(H52&gt;0,E55/H52,0)</f>
        <v>0</v>
      </c>
    </row>
    <row r="55" spans="1:8" ht="12.75">
      <c r="A55" s="82" t="s">
        <v>217</v>
      </c>
      <c r="B55" s="111"/>
      <c r="C55" s="111"/>
      <c r="D55" s="111"/>
      <c r="E55" s="140">
        <f>(E53+E54)-E52</f>
        <v>0</v>
      </c>
      <c r="F55" s="111"/>
      <c r="G55" s="111"/>
      <c r="H55" s="104"/>
    </row>
    <row r="56" spans="1:8" ht="12.75">
      <c r="A56" s="82" t="s">
        <v>218</v>
      </c>
      <c r="B56" s="111"/>
      <c r="C56" s="111"/>
      <c r="D56" s="111"/>
      <c r="E56" s="140">
        <f>IF(E55&gt;0,12*G10/(E55+H10),0)</f>
        <v>0</v>
      </c>
      <c r="F56" s="111" t="s">
        <v>222</v>
      </c>
      <c r="G56" s="111"/>
      <c r="H56" s="142">
        <f>E55+H10</f>
        <v>0</v>
      </c>
    </row>
    <row r="57" spans="1:8" ht="13.5" thickBot="1">
      <c r="A57" s="80"/>
      <c r="B57" s="114"/>
      <c r="C57" s="114"/>
      <c r="D57" s="114"/>
      <c r="E57" s="114"/>
      <c r="F57" s="114" t="s">
        <v>107</v>
      </c>
      <c r="G57" s="114"/>
      <c r="H57" s="117"/>
    </row>
  </sheetData>
  <sheetProtection sheet="1" objects="1" scenarios="1"/>
  <mergeCells count="5">
    <mergeCell ref="A1:H1"/>
    <mergeCell ref="A51:H51"/>
    <mergeCell ref="A39:H39"/>
    <mergeCell ref="A24:H24"/>
    <mergeCell ref="A3:H3"/>
  </mergeCells>
  <printOptions horizontalCentered="1" verticalCentered="1"/>
  <pageMargins left="1" right="0.75" top="0.75" bottom="0.75" header="0.5" footer="0.5"/>
  <pageSetup fitToHeight="1" fitToWidth="1" horizontalDpi="600" verticalDpi="600" orientation="portrait" scale="84" r:id="rId1"/>
  <headerFooter alignWithMargins="0">
    <oddFooter>&amp;L$Benefit.xls(CB$Sum)&amp;C&amp;D&amp;R&amp;P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68"/>
  <sheetViews>
    <sheetView showZeros="0" zoomScale="84" zoomScaleNormal="84" workbookViewId="0" topLeftCell="A1">
      <pane xSplit="1" ySplit="4" topLeftCell="B5" activePane="bottomRight" state="frozen"/>
      <selection pane="topLeft" activeCell="H55" sqref="H55"/>
      <selection pane="topRight" activeCell="H55" sqref="H55"/>
      <selection pane="bottomLeft" activeCell="H55" sqref="H55"/>
      <selection pane="bottomRight" activeCell="K2" sqref="K2"/>
    </sheetView>
  </sheetViews>
  <sheetFormatPr defaultColWidth="9.140625" defaultRowHeight="12.75"/>
  <cols>
    <col min="1" max="1" width="35.7109375" style="0" customWidth="1"/>
    <col min="2" max="2" width="8.7109375" style="0" customWidth="1"/>
    <col min="3" max="3" width="6.7109375" style="0" customWidth="1"/>
    <col min="4" max="5" width="10.7109375" style="0" customWidth="1"/>
    <col min="6" max="7" width="8.7109375" style="0" customWidth="1"/>
    <col min="8" max="8" width="12.7109375" style="0" customWidth="1"/>
    <col min="9" max="9" width="5.7109375" style="0" customWidth="1"/>
    <col min="10" max="11" width="9.7109375" style="0" customWidth="1"/>
  </cols>
  <sheetData>
    <row r="1" spans="1:11" ht="20.25">
      <c r="A1" s="372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3.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5" thickBot="1">
      <c r="A3" s="48"/>
      <c r="B3" s="374" t="s">
        <v>8</v>
      </c>
      <c r="C3" s="379"/>
      <c r="D3" s="380"/>
      <c r="E3" s="374" t="s">
        <v>25</v>
      </c>
      <c r="F3" s="380"/>
      <c r="G3" s="48" t="s">
        <v>9</v>
      </c>
      <c r="H3" s="48" t="s">
        <v>10</v>
      </c>
      <c r="I3" s="374" t="s">
        <v>11</v>
      </c>
      <c r="J3" s="379"/>
      <c r="K3" s="380"/>
    </row>
    <row r="4" spans="1:11" ht="13.5" thickBot="1">
      <c r="A4" s="49" t="s">
        <v>1</v>
      </c>
      <c r="B4" s="48" t="s">
        <v>2</v>
      </c>
      <c r="C4" s="48" t="s">
        <v>3</v>
      </c>
      <c r="D4" s="48" t="s">
        <v>4</v>
      </c>
      <c r="E4" s="48" t="s">
        <v>4</v>
      </c>
      <c r="F4" s="48" t="s">
        <v>5</v>
      </c>
      <c r="G4" s="70" t="s">
        <v>4</v>
      </c>
      <c r="H4" s="70" t="s">
        <v>4</v>
      </c>
      <c r="I4" s="50" t="s">
        <v>6</v>
      </c>
      <c r="J4" s="50" t="s">
        <v>7</v>
      </c>
      <c r="K4" s="50" t="s">
        <v>12</v>
      </c>
    </row>
    <row r="5" spans="1:11" ht="12.75">
      <c r="A5" s="107" t="s">
        <v>13</v>
      </c>
      <c r="B5" s="101"/>
      <c r="C5" s="26"/>
      <c r="D5" s="26"/>
      <c r="E5" s="26"/>
      <c r="F5" s="26"/>
      <c r="G5" s="26"/>
      <c r="H5" s="27"/>
      <c r="I5" s="268"/>
      <c r="J5" s="26"/>
      <c r="K5" s="27"/>
    </row>
    <row r="6" spans="1:11" ht="12.75">
      <c r="A6" s="85" t="s">
        <v>14</v>
      </c>
      <c r="B6" s="102">
        <f>InstallWS!B68</f>
        <v>0</v>
      </c>
      <c r="C6" s="28"/>
      <c r="D6" s="28">
        <f>InstallWS!D68</f>
        <v>0</v>
      </c>
      <c r="E6" s="28">
        <f>InstallWS!E68</f>
        <v>0</v>
      </c>
      <c r="F6" s="28">
        <f>InstallWS!F68</f>
        <v>0</v>
      </c>
      <c r="G6" s="28">
        <f>InstallWS!G68</f>
        <v>0</v>
      </c>
      <c r="H6" s="29">
        <f>InstallWS!H68</f>
        <v>0</v>
      </c>
      <c r="I6" s="269">
        <f>$I$5</f>
        <v>0</v>
      </c>
      <c r="J6" s="41"/>
      <c r="K6" s="29">
        <f>IF(I6&gt;0,(H6-J6)/I6,H6-J6)</f>
        <v>0</v>
      </c>
    </row>
    <row r="7" spans="1:11" ht="12.75">
      <c r="A7" s="63"/>
      <c r="B7" s="87"/>
      <c r="C7" s="37"/>
      <c r="D7" s="28">
        <f>B7*C7</f>
        <v>0</v>
      </c>
      <c r="E7" s="37"/>
      <c r="F7" s="37"/>
      <c r="G7" s="37"/>
      <c r="H7" s="29">
        <f>D7+E7+F7+G7</f>
        <v>0</v>
      </c>
      <c r="I7" s="269">
        <f>$I$5</f>
        <v>0</v>
      </c>
      <c r="J7" s="37"/>
      <c r="K7" s="29">
        <f aca="true" t="shared" si="0" ref="K7:K17">IF(I7&gt;0,(H7-J7)/I7,H7-J7)</f>
        <v>0</v>
      </c>
    </row>
    <row r="8" spans="1:11" ht="12.75">
      <c r="A8" s="63"/>
      <c r="B8" s="87"/>
      <c r="C8" s="37"/>
      <c r="D8" s="28">
        <f aca="true" t="shared" si="1" ref="D8:D16">B8*C8</f>
        <v>0</v>
      </c>
      <c r="E8" s="37"/>
      <c r="F8" s="37"/>
      <c r="G8" s="37"/>
      <c r="H8" s="29">
        <f aca="true" t="shared" si="2" ref="H8:H16">D8+E8+F8+G8</f>
        <v>0</v>
      </c>
      <c r="I8" s="269">
        <f aca="true" t="shared" si="3" ref="I8:I17">$I$5</f>
        <v>0</v>
      </c>
      <c r="J8" s="37"/>
      <c r="K8" s="29">
        <f t="shared" si="0"/>
        <v>0</v>
      </c>
    </row>
    <row r="9" spans="1:11" ht="12.75">
      <c r="A9" s="63"/>
      <c r="B9" s="87"/>
      <c r="C9" s="37"/>
      <c r="D9" s="28">
        <f t="shared" si="1"/>
        <v>0</v>
      </c>
      <c r="E9" s="37"/>
      <c r="F9" s="37"/>
      <c r="G9" s="37"/>
      <c r="H9" s="29">
        <f t="shared" si="2"/>
        <v>0</v>
      </c>
      <c r="I9" s="269">
        <f t="shared" si="3"/>
        <v>0</v>
      </c>
      <c r="J9" s="37"/>
      <c r="K9" s="29">
        <f t="shared" si="0"/>
        <v>0</v>
      </c>
    </row>
    <row r="10" spans="1:11" ht="12.75">
      <c r="A10" s="63"/>
      <c r="B10" s="87"/>
      <c r="C10" s="37"/>
      <c r="D10" s="28">
        <f t="shared" si="1"/>
        <v>0</v>
      </c>
      <c r="E10" s="37"/>
      <c r="F10" s="37"/>
      <c r="G10" s="37"/>
      <c r="H10" s="29">
        <f t="shared" si="2"/>
        <v>0</v>
      </c>
      <c r="I10" s="269">
        <f t="shared" si="3"/>
        <v>0</v>
      </c>
      <c r="J10" s="37"/>
      <c r="K10" s="29">
        <f t="shared" si="0"/>
        <v>0</v>
      </c>
    </row>
    <row r="11" spans="1:11" ht="12.75">
      <c r="A11" s="63"/>
      <c r="B11" s="87"/>
      <c r="C11" s="37"/>
      <c r="D11" s="28">
        <f t="shared" si="1"/>
        <v>0</v>
      </c>
      <c r="E11" s="37"/>
      <c r="F11" s="37"/>
      <c r="G11" s="37"/>
      <c r="H11" s="29">
        <f t="shared" si="2"/>
        <v>0</v>
      </c>
      <c r="I11" s="269">
        <f t="shared" si="3"/>
        <v>0</v>
      </c>
      <c r="J11" s="37"/>
      <c r="K11" s="29">
        <f t="shared" si="0"/>
        <v>0</v>
      </c>
    </row>
    <row r="12" spans="1:11" ht="12.75">
      <c r="A12" s="63"/>
      <c r="B12" s="87"/>
      <c r="C12" s="37"/>
      <c r="D12" s="28">
        <f t="shared" si="1"/>
        <v>0</v>
      </c>
      <c r="E12" s="37"/>
      <c r="F12" s="37"/>
      <c r="G12" s="37"/>
      <c r="H12" s="29">
        <f t="shared" si="2"/>
        <v>0</v>
      </c>
      <c r="I12" s="269">
        <f t="shared" si="3"/>
        <v>0</v>
      </c>
      <c r="J12" s="37"/>
      <c r="K12" s="29">
        <f t="shared" si="0"/>
        <v>0</v>
      </c>
    </row>
    <row r="13" spans="1:11" ht="12.75">
      <c r="A13" s="63"/>
      <c r="B13" s="87"/>
      <c r="C13" s="37"/>
      <c r="D13" s="28">
        <f t="shared" si="1"/>
        <v>0</v>
      </c>
      <c r="E13" s="37"/>
      <c r="F13" s="37"/>
      <c r="G13" s="37"/>
      <c r="H13" s="29">
        <f t="shared" si="2"/>
        <v>0</v>
      </c>
      <c r="I13" s="269">
        <f t="shared" si="3"/>
        <v>0</v>
      </c>
      <c r="J13" s="37"/>
      <c r="K13" s="29">
        <f t="shared" si="0"/>
        <v>0</v>
      </c>
    </row>
    <row r="14" spans="1:11" ht="12.75">
      <c r="A14" s="63"/>
      <c r="B14" s="87"/>
      <c r="C14" s="37"/>
      <c r="D14" s="28">
        <f t="shared" si="1"/>
        <v>0</v>
      </c>
      <c r="E14" s="37"/>
      <c r="F14" s="37"/>
      <c r="G14" s="37"/>
      <c r="H14" s="29">
        <f t="shared" si="2"/>
        <v>0</v>
      </c>
      <c r="I14" s="269">
        <f t="shared" si="3"/>
        <v>0</v>
      </c>
      <c r="J14" s="37"/>
      <c r="K14" s="29">
        <f t="shared" si="0"/>
        <v>0</v>
      </c>
    </row>
    <row r="15" spans="1:11" ht="12.75">
      <c r="A15" s="63"/>
      <c r="B15" s="87"/>
      <c r="C15" s="37"/>
      <c r="D15" s="28">
        <f t="shared" si="1"/>
        <v>0</v>
      </c>
      <c r="E15" s="37"/>
      <c r="F15" s="37"/>
      <c r="G15" s="37"/>
      <c r="H15" s="29">
        <f t="shared" si="2"/>
        <v>0</v>
      </c>
      <c r="I15" s="269">
        <f t="shared" si="3"/>
        <v>0</v>
      </c>
      <c r="J15" s="37"/>
      <c r="K15" s="29">
        <f t="shared" si="0"/>
        <v>0</v>
      </c>
    </row>
    <row r="16" spans="1:11" ht="12.75">
      <c r="A16" s="63"/>
      <c r="B16" s="87"/>
      <c r="C16" s="37"/>
      <c r="D16" s="28">
        <f t="shared" si="1"/>
        <v>0</v>
      </c>
      <c r="E16" s="37"/>
      <c r="F16" s="37"/>
      <c r="G16" s="37"/>
      <c r="H16" s="29">
        <f t="shared" si="2"/>
        <v>0</v>
      </c>
      <c r="I16" s="269">
        <f t="shared" si="3"/>
        <v>0</v>
      </c>
      <c r="J16" s="37"/>
      <c r="K16" s="29">
        <f t="shared" si="0"/>
        <v>0</v>
      </c>
    </row>
    <row r="17" spans="1:11" ht="13.5" thickBot="1">
      <c r="A17" s="63"/>
      <c r="B17" s="88"/>
      <c r="C17" s="43"/>
      <c r="D17" s="79">
        <f>B17*C17</f>
        <v>0</v>
      </c>
      <c r="E17" s="43"/>
      <c r="F17" s="43"/>
      <c r="G17" s="43"/>
      <c r="H17" s="72">
        <f>D17+E17+F17+G17</f>
        <v>0</v>
      </c>
      <c r="I17" s="269">
        <f t="shared" si="3"/>
        <v>0</v>
      </c>
      <c r="J17" s="43"/>
      <c r="K17" s="72">
        <f t="shared" si="0"/>
        <v>0</v>
      </c>
    </row>
    <row r="18" spans="1:11" ht="14.25" thickBot="1" thickTop="1">
      <c r="A18" s="370" t="s">
        <v>26</v>
      </c>
      <c r="B18" s="149">
        <f>SUM(B6:B17)</f>
        <v>0</v>
      </c>
      <c r="C18" s="150"/>
      <c r="D18" s="150">
        <f>SUM(D6:D17)</f>
        <v>0</v>
      </c>
      <c r="E18" s="150">
        <f>SUM(E6:E17)</f>
        <v>0</v>
      </c>
      <c r="F18" s="150">
        <f>SUM(F6:F17)</f>
        <v>0</v>
      </c>
      <c r="G18" s="150">
        <f>SUM(G6:G17)</f>
        <v>0</v>
      </c>
      <c r="H18" s="157">
        <f>SUM(H6:H17)</f>
        <v>0</v>
      </c>
      <c r="I18" s="371"/>
      <c r="J18" s="150">
        <f>SUM(J6:J17)</f>
        <v>0</v>
      </c>
      <c r="K18" s="29">
        <f>SUM(K6:K17)</f>
        <v>0</v>
      </c>
    </row>
    <row r="19" spans="1:11" ht="12.75">
      <c r="A19" s="107" t="s">
        <v>16</v>
      </c>
      <c r="B19" s="101"/>
      <c r="C19" s="26"/>
      <c r="D19" s="26"/>
      <c r="E19" s="26"/>
      <c r="F19" s="26"/>
      <c r="G19" s="26"/>
      <c r="H19" s="27"/>
      <c r="I19" s="268"/>
      <c r="J19" s="26"/>
      <c r="K19" s="27"/>
    </row>
    <row r="20" spans="1:11" ht="12.75">
      <c r="A20" s="85" t="s">
        <v>15</v>
      </c>
      <c r="B20" s="102"/>
      <c r="C20" s="28"/>
      <c r="D20" s="28"/>
      <c r="E20" s="28">
        <f>EquipWS!F53</f>
        <v>0</v>
      </c>
      <c r="F20" s="28">
        <f>EquipWS!G53</f>
        <v>0</v>
      </c>
      <c r="G20" s="28"/>
      <c r="H20" s="29">
        <f>EquipWS!H53</f>
        <v>0</v>
      </c>
      <c r="I20" s="269">
        <f>$I$19</f>
        <v>0</v>
      </c>
      <c r="J20" s="37"/>
      <c r="K20" s="29">
        <f>IF(I20&gt;0,(H20-J20)/I20,H20-J20)</f>
        <v>0</v>
      </c>
    </row>
    <row r="21" spans="1:11" ht="12.75">
      <c r="A21" s="63"/>
      <c r="B21" s="96"/>
      <c r="C21" s="41"/>
      <c r="D21" s="28">
        <f>B21*C21</f>
        <v>0</v>
      </c>
      <c r="E21" s="37"/>
      <c r="F21" s="37"/>
      <c r="G21" s="37"/>
      <c r="H21" s="29">
        <f>D21+E21+F21+G21</f>
        <v>0</v>
      </c>
      <c r="I21" s="269">
        <f aca="true" t="shared" si="4" ref="I21:I30">$I$19</f>
        <v>0</v>
      </c>
      <c r="J21" s="37"/>
      <c r="K21" s="29">
        <f aca="true" t="shared" si="5" ref="K21:K30">IF(I21&gt;0,(H21-J21)/I21,H21-J21)</f>
        <v>0</v>
      </c>
    </row>
    <row r="22" spans="1:11" ht="12.75">
      <c r="A22" s="63"/>
      <c r="B22" s="96"/>
      <c r="C22" s="41"/>
      <c r="D22" s="28">
        <f aca="true" t="shared" si="6" ref="D22:D29">B22*C22</f>
        <v>0</v>
      </c>
      <c r="E22" s="37"/>
      <c r="F22" s="37"/>
      <c r="G22" s="37"/>
      <c r="H22" s="29"/>
      <c r="I22" s="269">
        <f t="shared" si="4"/>
        <v>0</v>
      </c>
      <c r="J22" s="37"/>
      <c r="K22" s="29">
        <f t="shared" si="5"/>
        <v>0</v>
      </c>
    </row>
    <row r="23" spans="1:11" ht="12.75">
      <c r="A23" s="63"/>
      <c r="B23" s="96"/>
      <c r="C23" s="41"/>
      <c r="D23" s="28">
        <f t="shared" si="6"/>
        <v>0</v>
      </c>
      <c r="E23" s="37"/>
      <c r="F23" s="37"/>
      <c r="G23" s="37"/>
      <c r="H23" s="29"/>
      <c r="I23" s="269">
        <f t="shared" si="4"/>
        <v>0</v>
      </c>
      <c r="J23" s="37"/>
      <c r="K23" s="29">
        <f t="shared" si="5"/>
        <v>0</v>
      </c>
    </row>
    <row r="24" spans="1:11" ht="12.75">
      <c r="A24" s="63"/>
      <c r="B24" s="96"/>
      <c r="C24" s="41"/>
      <c r="D24" s="28">
        <f t="shared" si="6"/>
        <v>0</v>
      </c>
      <c r="E24" s="37"/>
      <c r="F24" s="37"/>
      <c r="G24" s="37"/>
      <c r="H24" s="29">
        <f aca="true" t="shared" si="7" ref="H24:H30">D24+E24+F24+G24</f>
        <v>0</v>
      </c>
      <c r="I24" s="269">
        <f t="shared" si="4"/>
        <v>0</v>
      </c>
      <c r="J24" s="37"/>
      <c r="K24" s="29">
        <f t="shared" si="5"/>
        <v>0</v>
      </c>
    </row>
    <row r="25" spans="1:11" ht="12.75">
      <c r="A25" s="63"/>
      <c r="B25" s="96"/>
      <c r="C25" s="41"/>
      <c r="D25" s="28">
        <f t="shared" si="6"/>
        <v>0</v>
      </c>
      <c r="E25" s="37"/>
      <c r="F25" s="37"/>
      <c r="G25" s="37"/>
      <c r="H25" s="29">
        <f t="shared" si="7"/>
        <v>0</v>
      </c>
      <c r="I25" s="269">
        <f t="shared" si="4"/>
        <v>0</v>
      </c>
      <c r="J25" s="37"/>
      <c r="K25" s="29">
        <f t="shared" si="5"/>
        <v>0</v>
      </c>
    </row>
    <row r="26" spans="1:11" ht="12.75">
      <c r="A26" s="63"/>
      <c r="B26" s="96"/>
      <c r="C26" s="41"/>
      <c r="D26" s="28">
        <f t="shared" si="6"/>
        <v>0</v>
      </c>
      <c r="E26" s="37"/>
      <c r="F26" s="37"/>
      <c r="G26" s="37"/>
      <c r="H26" s="29">
        <f t="shared" si="7"/>
        <v>0</v>
      </c>
      <c r="I26" s="269">
        <f t="shared" si="4"/>
        <v>0</v>
      </c>
      <c r="J26" s="37"/>
      <c r="K26" s="29">
        <f t="shared" si="5"/>
        <v>0</v>
      </c>
    </row>
    <row r="27" spans="1:11" ht="12.75">
      <c r="A27" s="63"/>
      <c r="B27" s="96"/>
      <c r="C27" s="41"/>
      <c r="D27" s="28">
        <f t="shared" si="6"/>
        <v>0</v>
      </c>
      <c r="E27" s="37"/>
      <c r="F27" s="37"/>
      <c r="G27" s="37"/>
      <c r="H27" s="29">
        <f t="shared" si="7"/>
        <v>0</v>
      </c>
      <c r="I27" s="269">
        <f t="shared" si="4"/>
        <v>0</v>
      </c>
      <c r="J27" s="37"/>
      <c r="K27" s="29">
        <f t="shared" si="5"/>
        <v>0</v>
      </c>
    </row>
    <row r="28" spans="1:11" ht="12.75">
      <c r="A28" s="63"/>
      <c r="B28" s="96"/>
      <c r="C28" s="41"/>
      <c r="D28" s="28">
        <f t="shared" si="6"/>
        <v>0</v>
      </c>
      <c r="E28" s="37"/>
      <c r="F28" s="37"/>
      <c r="G28" s="37"/>
      <c r="H28" s="29">
        <f t="shared" si="7"/>
        <v>0</v>
      </c>
      <c r="I28" s="269">
        <f t="shared" si="4"/>
        <v>0</v>
      </c>
      <c r="J28" s="37"/>
      <c r="K28" s="29">
        <f t="shared" si="5"/>
        <v>0</v>
      </c>
    </row>
    <row r="29" spans="1:11" ht="12.75">
      <c r="A29" s="63"/>
      <c r="B29" s="96"/>
      <c r="C29" s="41"/>
      <c r="D29" s="28">
        <f t="shared" si="6"/>
        <v>0</v>
      </c>
      <c r="E29" s="37"/>
      <c r="F29" s="37"/>
      <c r="G29" s="37"/>
      <c r="H29" s="29">
        <f t="shared" si="7"/>
        <v>0</v>
      </c>
      <c r="I29" s="269">
        <f t="shared" si="4"/>
        <v>0</v>
      </c>
      <c r="J29" s="37"/>
      <c r="K29" s="29">
        <f t="shared" si="5"/>
        <v>0</v>
      </c>
    </row>
    <row r="30" spans="1:11" ht="13.5" thickBot="1">
      <c r="A30" s="63"/>
      <c r="B30" s="97"/>
      <c r="C30" s="98"/>
      <c r="D30" s="79">
        <f>B30*C30</f>
        <v>0</v>
      </c>
      <c r="E30" s="43"/>
      <c r="F30" s="43"/>
      <c r="G30" s="43"/>
      <c r="H30" s="72">
        <f t="shared" si="7"/>
        <v>0</v>
      </c>
      <c r="I30" s="269">
        <f t="shared" si="4"/>
        <v>0</v>
      </c>
      <c r="J30" s="43"/>
      <c r="K30" s="72">
        <f t="shared" si="5"/>
        <v>0</v>
      </c>
    </row>
    <row r="31" spans="1:11" ht="14.25" thickBot="1" thickTop="1">
      <c r="A31" s="75" t="s">
        <v>27</v>
      </c>
      <c r="B31" s="149">
        <f>SUM(B20:B30)</f>
        <v>0</v>
      </c>
      <c r="C31" s="150"/>
      <c r="D31" s="150">
        <f>SUM(D20:D30)</f>
        <v>0</v>
      </c>
      <c r="E31" s="150">
        <f>SUM(E20:E30)</f>
        <v>0</v>
      </c>
      <c r="F31" s="150">
        <f>SUM(F20:F30)</f>
        <v>0</v>
      </c>
      <c r="G31" s="150">
        <f>SUM(G20:G30)</f>
        <v>0</v>
      </c>
      <c r="H31" s="157">
        <f>SUM(H20:H30)</f>
        <v>0</v>
      </c>
      <c r="I31" s="270"/>
      <c r="J31" s="172">
        <f>SUM(J20:J30)</f>
        <v>0</v>
      </c>
      <c r="K31" s="29">
        <f>SUM(K20:K30)</f>
        <v>0</v>
      </c>
    </row>
    <row r="32" spans="1:11" ht="12.75">
      <c r="A32" s="105" t="s">
        <v>24</v>
      </c>
      <c r="B32" s="101"/>
      <c r="C32" s="26"/>
      <c r="D32" s="26"/>
      <c r="E32" s="26"/>
      <c r="F32" s="26"/>
      <c r="G32" s="26"/>
      <c r="H32" s="26"/>
      <c r="I32" s="267"/>
      <c r="J32" s="26"/>
      <c r="K32" s="27"/>
    </row>
    <row r="33" spans="1:11" ht="12.75">
      <c r="A33" s="106" t="s">
        <v>15</v>
      </c>
      <c r="B33" s="102"/>
      <c r="C33" s="28"/>
      <c r="D33" s="28"/>
      <c r="E33" s="28">
        <f>EquipWS!F60</f>
        <v>0</v>
      </c>
      <c r="F33" s="28">
        <f>EquipWS!G60</f>
        <v>0</v>
      </c>
      <c r="G33" s="28"/>
      <c r="H33" s="28">
        <f>EquipWS!H60</f>
        <v>0</v>
      </c>
      <c r="I33" s="271">
        <f>$I$32</f>
        <v>0</v>
      </c>
      <c r="J33" s="37"/>
      <c r="K33" s="29">
        <f>IF(I33&gt;0,(H33-J33)/I33,H33-J33)</f>
        <v>0</v>
      </c>
    </row>
    <row r="34" spans="1:11" ht="12.75">
      <c r="A34" s="53"/>
      <c r="B34" s="96"/>
      <c r="C34" s="41"/>
      <c r="D34" s="28">
        <f aca="true" t="shared" si="8" ref="D34:D40">B34+C34</f>
        <v>0</v>
      </c>
      <c r="E34" s="37"/>
      <c r="F34" s="37"/>
      <c r="G34" s="37"/>
      <c r="H34" s="28">
        <f aca="true" t="shared" si="9" ref="H34:H40">D34+E34+F34+G34</f>
        <v>0</v>
      </c>
      <c r="I34" s="271">
        <f aca="true" t="shared" si="10" ref="I34:I40">$I$32</f>
        <v>0</v>
      </c>
      <c r="J34" s="37"/>
      <c r="K34" s="29">
        <f aca="true" t="shared" si="11" ref="K34:K40">IF(I34&gt;0,(H34-J34)/I34,H34-J34)</f>
        <v>0</v>
      </c>
    </row>
    <row r="35" spans="1:11" ht="12.75">
      <c r="A35" s="53"/>
      <c r="B35" s="96"/>
      <c r="C35" s="41"/>
      <c r="D35" s="28">
        <f t="shared" si="8"/>
        <v>0</v>
      </c>
      <c r="E35" s="37"/>
      <c r="F35" s="37"/>
      <c r="G35" s="37"/>
      <c r="H35" s="28">
        <f t="shared" si="9"/>
        <v>0</v>
      </c>
      <c r="I35" s="271">
        <f t="shared" si="10"/>
        <v>0</v>
      </c>
      <c r="J35" s="37"/>
      <c r="K35" s="29">
        <f t="shared" si="11"/>
        <v>0</v>
      </c>
    </row>
    <row r="36" spans="1:11" ht="12.75">
      <c r="A36" s="53"/>
      <c r="B36" s="96"/>
      <c r="C36" s="41"/>
      <c r="D36" s="28">
        <f t="shared" si="8"/>
        <v>0</v>
      </c>
      <c r="E36" s="37"/>
      <c r="F36" s="37"/>
      <c r="G36" s="37"/>
      <c r="H36" s="28">
        <f t="shared" si="9"/>
        <v>0</v>
      </c>
      <c r="I36" s="271">
        <f t="shared" si="10"/>
        <v>0</v>
      </c>
      <c r="J36" s="37"/>
      <c r="K36" s="29">
        <f t="shared" si="11"/>
        <v>0</v>
      </c>
    </row>
    <row r="37" spans="1:11" ht="12.75">
      <c r="A37" s="53"/>
      <c r="B37" s="96"/>
      <c r="C37" s="41"/>
      <c r="D37" s="28">
        <f t="shared" si="8"/>
        <v>0</v>
      </c>
      <c r="E37" s="37"/>
      <c r="F37" s="37"/>
      <c r="G37" s="37"/>
      <c r="H37" s="28">
        <f t="shared" si="9"/>
        <v>0</v>
      </c>
      <c r="I37" s="271">
        <f t="shared" si="10"/>
        <v>0</v>
      </c>
      <c r="J37" s="37"/>
      <c r="K37" s="29">
        <f t="shared" si="11"/>
        <v>0</v>
      </c>
    </row>
    <row r="38" spans="1:11" ht="12.75">
      <c r="A38" s="53"/>
      <c r="B38" s="96"/>
      <c r="C38" s="41"/>
      <c r="D38" s="28">
        <f t="shared" si="8"/>
        <v>0</v>
      </c>
      <c r="E38" s="37"/>
      <c r="F38" s="37"/>
      <c r="G38" s="37"/>
      <c r="H38" s="28">
        <f t="shared" si="9"/>
        <v>0</v>
      </c>
      <c r="I38" s="271">
        <f t="shared" si="10"/>
        <v>0</v>
      </c>
      <c r="J38" s="37"/>
      <c r="K38" s="29">
        <f t="shared" si="11"/>
        <v>0</v>
      </c>
    </row>
    <row r="39" spans="1:11" ht="12.75">
      <c r="A39" s="53"/>
      <c r="B39" s="96"/>
      <c r="C39" s="41"/>
      <c r="D39" s="28">
        <f t="shared" si="8"/>
        <v>0</v>
      </c>
      <c r="E39" s="37"/>
      <c r="F39" s="37"/>
      <c r="G39" s="37"/>
      <c r="H39" s="28">
        <f t="shared" si="9"/>
        <v>0</v>
      </c>
      <c r="I39" s="271">
        <f t="shared" si="10"/>
        <v>0</v>
      </c>
      <c r="J39" s="37"/>
      <c r="K39" s="29">
        <f t="shared" si="11"/>
        <v>0</v>
      </c>
    </row>
    <row r="40" spans="1:11" ht="13.5" thickBot="1">
      <c r="A40" s="53"/>
      <c r="B40" s="97"/>
      <c r="C40" s="98"/>
      <c r="D40" s="79">
        <f t="shared" si="8"/>
        <v>0</v>
      </c>
      <c r="E40" s="43"/>
      <c r="F40" s="43"/>
      <c r="G40" s="43"/>
      <c r="H40" s="79">
        <f t="shared" si="9"/>
        <v>0</v>
      </c>
      <c r="I40" s="271">
        <f t="shared" si="10"/>
        <v>0</v>
      </c>
      <c r="J40" s="43"/>
      <c r="K40" s="72">
        <f t="shared" si="11"/>
        <v>0</v>
      </c>
    </row>
    <row r="41" spans="1:11" ht="14.25" thickBot="1" thickTop="1">
      <c r="A41" s="73" t="s">
        <v>28</v>
      </c>
      <c r="B41" s="149">
        <f>SUM(B33:B40)</f>
        <v>0</v>
      </c>
      <c r="C41" s="150"/>
      <c r="D41" s="150">
        <f>SUM(D33:D40)</f>
        <v>0</v>
      </c>
      <c r="E41" s="150">
        <f>SUM(E33:E40)</f>
        <v>0</v>
      </c>
      <c r="F41" s="150">
        <f>SUM(F33:F40)</f>
        <v>0</v>
      </c>
      <c r="G41" s="150">
        <f>SUM(G33:G40)</f>
        <v>0</v>
      </c>
      <c r="H41" s="171">
        <f>SUM(H33:H40)</f>
        <v>0</v>
      </c>
      <c r="I41" s="272"/>
      <c r="J41" s="172">
        <f>SUM(J33:J40)</f>
        <v>0</v>
      </c>
      <c r="K41" s="29">
        <f>SUM(K33:K40)</f>
        <v>0</v>
      </c>
    </row>
    <row r="42" spans="1:11" ht="12.75">
      <c r="A42" s="105" t="s">
        <v>17</v>
      </c>
      <c r="B42" s="101"/>
      <c r="C42" s="26"/>
      <c r="D42" s="26"/>
      <c r="E42" s="26"/>
      <c r="F42" s="26"/>
      <c r="G42" s="26"/>
      <c r="H42" s="26"/>
      <c r="I42" s="267"/>
      <c r="J42" s="26"/>
      <c r="K42" s="27"/>
    </row>
    <row r="43" spans="1:11" ht="12.75">
      <c r="A43" s="106" t="s">
        <v>15</v>
      </c>
      <c r="B43" s="102"/>
      <c r="C43" s="28"/>
      <c r="D43" s="28"/>
      <c r="E43" s="28">
        <f>EquipWS!F66</f>
        <v>0</v>
      </c>
      <c r="F43" s="28">
        <f>EquipWS!G66</f>
        <v>0</v>
      </c>
      <c r="G43" s="28"/>
      <c r="H43" s="28">
        <f>EquipWS!H66</f>
        <v>0</v>
      </c>
      <c r="I43" s="271">
        <f>$I$42</f>
        <v>0</v>
      </c>
      <c r="J43" s="37"/>
      <c r="K43" s="29">
        <f>IF(I43&gt;0,(H43-J43)/I43,H43-J43)</f>
        <v>0</v>
      </c>
    </row>
    <row r="44" spans="1:11" ht="12.75">
      <c r="A44" s="53"/>
      <c r="B44" s="87"/>
      <c r="C44" s="37"/>
      <c r="D44" s="28">
        <f aca="true" t="shared" si="12" ref="D44:D51">B44*C44</f>
        <v>0</v>
      </c>
      <c r="E44" s="37"/>
      <c r="F44" s="37"/>
      <c r="G44" s="37"/>
      <c r="H44" s="28">
        <f aca="true" t="shared" si="13" ref="H44:H51">D44+E44+F44+G44</f>
        <v>0</v>
      </c>
      <c r="I44" s="271">
        <f aca="true" t="shared" si="14" ref="I44:I51">$I$42</f>
        <v>0</v>
      </c>
      <c r="J44" s="37"/>
      <c r="K44" s="29">
        <f aca="true" t="shared" si="15" ref="K44:K51">IF(I44&gt;0,(H44-J44)/I44,H44-J44)</f>
        <v>0</v>
      </c>
    </row>
    <row r="45" spans="1:11" ht="12.75">
      <c r="A45" s="53"/>
      <c r="B45" s="87"/>
      <c r="C45" s="37"/>
      <c r="D45" s="28">
        <f t="shared" si="12"/>
        <v>0</v>
      </c>
      <c r="E45" s="37"/>
      <c r="F45" s="37"/>
      <c r="G45" s="37"/>
      <c r="H45" s="28">
        <f t="shared" si="13"/>
        <v>0</v>
      </c>
      <c r="I45" s="271">
        <f t="shared" si="14"/>
        <v>0</v>
      </c>
      <c r="J45" s="37"/>
      <c r="K45" s="29">
        <f t="shared" si="15"/>
        <v>0</v>
      </c>
    </row>
    <row r="46" spans="1:11" ht="12.75">
      <c r="A46" s="53"/>
      <c r="B46" s="87"/>
      <c r="C46" s="37"/>
      <c r="D46" s="28">
        <f t="shared" si="12"/>
        <v>0</v>
      </c>
      <c r="E46" s="37"/>
      <c r="F46" s="37"/>
      <c r="G46" s="37"/>
      <c r="H46" s="28">
        <f t="shared" si="13"/>
        <v>0</v>
      </c>
      <c r="I46" s="271">
        <f t="shared" si="14"/>
        <v>0</v>
      </c>
      <c r="J46" s="37"/>
      <c r="K46" s="29">
        <f t="shared" si="15"/>
        <v>0</v>
      </c>
    </row>
    <row r="47" spans="1:11" ht="12.75">
      <c r="A47" s="53"/>
      <c r="B47" s="87"/>
      <c r="C47" s="37"/>
      <c r="D47" s="28">
        <f t="shared" si="12"/>
        <v>0</v>
      </c>
      <c r="E47" s="37"/>
      <c r="F47" s="37"/>
      <c r="G47" s="37"/>
      <c r="H47" s="28">
        <f t="shared" si="13"/>
        <v>0</v>
      </c>
      <c r="I47" s="271">
        <f t="shared" si="14"/>
        <v>0</v>
      </c>
      <c r="J47" s="37"/>
      <c r="K47" s="29">
        <f t="shared" si="15"/>
        <v>0</v>
      </c>
    </row>
    <row r="48" spans="1:11" ht="12.75">
      <c r="A48" s="53"/>
      <c r="B48" s="87"/>
      <c r="C48" s="37"/>
      <c r="D48" s="28">
        <f t="shared" si="12"/>
        <v>0</v>
      </c>
      <c r="E48" s="37"/>
      <c r="F48" s="37"/>
      <c r="G48" s="37"/>
      <c r="H48" s="28">
        <f t="shared" si="13"/>
        <v>0</v>
      </c>
      <c r="I48" s="271">
        <f t="shared" si="14"/>
        <v>0</v>
      </c>
      <c r="J48" s="37"/>
      <c r="K48" s="29">
        <f t="shared" si="15"/>
        <v>0</v>
      </c>
    </row>
    <row r="49" spans="1:11" ht="12.75">
      <c r="A49" s="53"/>
      <c r="B49" s="87"/>
      <c r="C49" s="37"/>
      <c r="D49" s="28">
        <f t="shared" si="12"/>
        <v>0</v>
      </c>
      <c r="E49" s="37"/>
      <c r="F49" s="37"/>
      <c r="G49" s="37"/>
      <c r="H49" s="28">
        <f t="shared" si="13"/>
        <v>0</v>
      </c>
      <c r="I49" s="271">
        <f t="shared" si="14"/>
        <v>0</v>
      </c>
      <c r="J49" s="37"/>
      <c r="K49" s="29">
        <f t="shared" si="15"/>
        <v>0</v>
      </c>
    </row>
    <row r="50" spans="1:11" ht="12.75">
      <c r="A50" s="53"/>
      <c r="B50" s="87"/>
      <c r="C50" s="37"/>
      <c r="D50" s="28">
        <f t="shared" si="12"/>
        <v>0</v>
      </c>
      <c r="E50" s="37"/>
      <c r="F50" s="37"/>
      <c r="G50" s="37"/>
      <c r="H50" s="28">
        <f t="shared" si="13"/>
        <v>0</v>
      </c>
      <c r="I50" s="271">
        <f t="shared" si="14"/>
        <v>0</v>
      </c>
      <c r="J50" s="37"/>
      <c r="K50" s="29">
        <f t="shared" si="15"/>
        <v>0</v>
      </c>
    </row>
    <row r="51" spans="1:11" ht="13.5" thickBot="1">
      <c r="A51" s="53"/>
      <c r="B51" s="88"/>
      <c r="C51" s="43"/>
      <c r="D51" s="79">
        <f t="shared" si="12"/>
        <v>0</v>
      </c>
      <c r="E51" s="43"/>
      <c r="F51" s="43"/>
      <c r="G51" s="43"/>
      <c r="H51" s="79">
        <f t="shared" si="13"/>
        <v>0</v>
      </c>
      <c r="I51" s="271">
        <f t="shared" si="14"/>
        <v>0</v>
      </c>
      <c r="J51" s="43"/>
      <c r="K51" s="72">
        <f t="shared" si="15"/>
        <v>0</v>
      </c>
    </row>
    <row r="52" spans="1:11" ht="14.25" thickBot="1" thickTop="1">
      <c r="A52" s="73" t="s">
        <v>29</v>
      </c>
      <c r="B52" s="149">
        <f>SUM(B43:B51)</f>
        <v>0</v>
      </c>
      <c r="C52" s="150"/>
      <c r="D52" s="150">
        <f>SUM(D43:D51)</f>
        <v>0</v>
      </c>
      <c r="E52" s="150">
        <f>SUM(E43:E51)</f>
        <v>0</v>
      </c>
      <c r="F52" s="150">
        <f>SUM(F43:F51)</f>
        <v>0</v>
      </c>
      <c r="G52" s="150">
        <f>SUM(G43:G51)</f>
        <v>0</v>
      </c>
      <c r="H52" s="30">
        <f>SUM(H43:H51)</f>
        <v>0</v>
      </c>
      <c r="I52" s="272"/>
      <c r="J52" s="172">
        <f>+SUM(J43:J51)</f>
        <v>0</v>
      </c>
      <c r="K52" s="29">
        <f>SUM(K43:K51)</f>
        <v>0</v>
      </c>
    </row>
    <row r="53" spans="1:11" ht="12.75">
      <c r="A53" s="108" t="s">
        <v>18</v>
      </c>
      <c r="B53" s="102"/>
      <c r="C53" s="28"/>
      <c r="D53" s="28"/>
      <c r="E53" s="28"/>
      <c r="F53" s="28"/>
      <c r="G53" s="28"/>
      <c r="H53" s="28"/>
      <c r="I53" s="267"/>
      <c r="J53" s="26"/>
      <c r="K53" s="27"/>
    </row>
    <row r="54" spans="1:11" ht="12.75">
      <c r="A54" s="85" t="s">
        <v>19</v>
      </c>
      <c r="B54" s="87"/>
      <c r="C54" s="37"/>
      <c r="D54" s="28">
        <f>B54*C54</f>
        <v>0</v>
      </c>
      <c r="E54" s="37"/>
      <c r="F54" s="37"/>
      <c r="G54" s="37"/>
      <c r="H54" s="28">
        <f>D54+E54+F54+G54</f>
        <v>0</v>
      </c>
      <c r="I54" s="271">
        <f>$I$53</f>
        <v>0</v>
      </c>
      <c r="J54" s="37"/>
      <c r="K54" s="29">
        <f>IF(I54&gt;0,(H54-J54)/I54,H54-J54)</f>
        <v>0</v>
      </c>
    </row>
    <row r="55" spans="1:11" ht="12.75">
      <c r="A55" s="63"/>
      <c r="B55" s="87"/>
      <c r="C55" s="37"/>
      <c r="D55" s="28">
        <f aca="true" t="shared" si="16" ref="D55:D65">B55*C55</f>
        <v>0</v>
      </c>
      <c r="E55" s="37"/>
      <c r="F55" s="37"/>
      <c r="G55" s="37"/>
      <c r="H55" s="28">
        <f aca="true" t="shared" si="17" ref="H55:H65">D55+E55+F55+G55</f>
        <v>0</v>
      </c>
      <c r="I55" s="271">
        <f aca="true" t="shared" si="18" ref="I55:I65">$I$53</f>
        <v>0</v>
      </c>
      <c r="J55" s="37"/>
      <c r="K55" s="29">
        <f aca="true" t="shared" si="19" ref="K55:K65">IF(I55&gt;0,(H55-J55)/I55,H55-J55)</f>
        <v>0</v>
      </c>
    </row>
    <row r="56" spans="1:11" ht="12.75">
      <c r="A56" s="63"/>
      <c r="B56" s="87"/>
      <c r="C56" s="37"/>
      <c r="D56" s="28">
        <f t="shared" si="16"/>
        <v>0</v>
      </c>
      <c r="E56" s="37"/>
      <c r="F56" s="37"/>
      <c r="G56" s="37"/>
      <c r="H56" s="28">
        <f t="shared" si="17"/>
        <v>0</v>
      </c>
      <c r="I56" s="271">
        <f t="shared" si="18"/>
        <v>0</v>
      </c>
      <c r="J56" s="37"/>
      <c r="K56" s="29">
        <f t="shared" si="19"/>
        <v>0</v>
      </c>
    </row>
    <row r="57" spans="1:11" ht="12.75">
      <c r="A57" s="85" t="s">
        <v>20</v>
      </c>
      <c r="B57" s="87"/>
      <c r="C57" s="37"/>
      <c r="D57" s="28">
        <f t="shared" si="16"/>
        <v>0</v>
      </c>
      <c r="E57" s="37"/>
      <c r="F57" s="37"/>
      <c r="G57" s="37"/>
      <c r="H57" s="28">
        <f t="shared" si="17"/>
        <v>0</v>
      </c>
      <c r="I57" s="271">
        <f t="shared" si="18"/>
        <v>0</v>
      </c>
      <c r="J57" s="37"/>
      <c r="K57" s="29">
        <f t="shared" si="19"/>
        <v>0</v>
      </c>
    </row>
    <row r="58" spans="1:11" ht="12.75">
      <c r="A58" s="63"/>
      <c r="B58" s="87"/>
      <c r="C58" s="37"/>
      <c r="D58" s="28">
        <f t="shared" si="16"/>
        <v>0</v>
      </c>
      <c r="E58" s="37"/>
      <c r="F58" s="37"/>
      <c r="G58" s="37"/>
      <c r="H58" s="28">
        <f t="shared" si="17"/>
        <v>0</v>
      </c>
      <c r="I58" s="271">
        <f t="shared" si="18"/>
        <v>0</v>
      </c>
      <c r="J58" s="37"/>
      <c r="K58" s="29">
        <f t="shared" si="19"/>
        <v>0</v>
      </c>
    </row>
    <row r="59" spans="1:11" ht="12.75">
      <c r="A59" s="63"/>
      <c r="B59" s="87"/>
      <c r="C59" s="37"/>
      <c r="D59" s="28">
        <f t="shared" si="16"/>
        <v>0</v>
      </c>
      <c r="E59" s="37"/>
      <c r="F59" s="37"/>
      <c r="G59" s="37"/>
      <c r="H59" s="28">
        <f t="shared" si="17"/>
        <v>0</v>
      </c>
      <c r="I59" s="271">
        <f t="shared" si="18"/>
        <v>0</v>
      </c>
      <c r="J59" s="37"/>
      <c r="K59" s="29">
        <f t="shared" si="19"/>
        <v>0</v>
      </c>
    </row>
    <row r="60" spans="1:11" ht="12.75">
      <c r="A60" s="85" t="s">
        <v>21</v>
      </c>
      <c r="B60" s="87"/>
      <c r="C60" s="37"/>
      <c r="D60" s="28">
        <f t="shared" si="16"/>
        <v>0</v>
      </c>
      <c r="E60" s="37"/>
      <c r="F60" s="37"/>
      <c r="G60" s="37"/>
      <c r="H60" s="28">
        <f t="shared" si="17"/>
        <v>0</v>
      </c>
      <c r="I60" s="271">
        <f t="shared" si="18"/>
        <v>0</v>
      </c>
      <c r="J60" s="37"/>
      <c r="K60" s="29">
        <f t="shared" si="19"/>
        <v>0</v>
      </c>
    </row>
    <row r="61" spans="1:11" ht="12.75">
      <c r="A61" s="63"/>
      <c r="B61" s="87"/>
      <c r="C61" s="37"/>
      <c r="D61" s="28">
        <f t="shared" si="16"/>
        <v>0</v>
      </c>
      <c r="E61" s="37"/>
      <c r="F61" s="37"/>
      <c r="G61" s="37"/>
      <c r="H61" s="28">
        <f t="shared" si="17"/>
        <v>0</v>
      </c>
      <c r="I61" s="271">
        <f t="shared" si="18"/>
        <v>0</v>
      </c>
      <c r="J61" s="37"/>
      <c r="K61" s="29">
        <f t="shared" si="19"/>
        <v>0</v>
      </c>
    </row>
    <row r="62" spans="1:11" ht="12.75">
      <c r="A62" s="63"/>
      <c r="B62" s="87"/>
      <c r="C62" s="37"/>
      <c r="D62" s="28">
        <f t="shared" si="16"/>
        <v>0</v>
      </c>
      <c r="E62" s="37"/>
      <c r="F62" s="37"/>
      <c r="G62" s="37"/>
      <c r="H62" s="28">
        <f t="shared" si="17"/>
        <v>0</v>
      </c>
      <c r="I62" s="271">
        <f t="shared" si="18"/>
        <v>0</v>
      </c>
      <c r="J62" s="37"/>
      <c r="K62" s="29">
        <f t="shared" si="19"/>
        <v>0</v>
      </c>
    </row>
    <row r="63" spans="1:11" ht="12.75">
      <c r="A63" s="85" t="s">
        <v>22</v>
      </c>
      <c r="B63" s="87"/>
      <c r="C63" s="37"/>
      <c r="D63" s="28">
        <f t="shared" si="16"/>
        <v>0</v>
      </c>
      <c r="E63" s="37"/>
      <c r="F63" s="37"/>
      <c r="G63" s="37"/>
      <c r="H63" s="28">
        <f t="shared" si="17"/>
        <v>0</v>
      </c>
      <c r="I63" s="271">
        <f t="shared" si="18"/>
        <v>0</v>
      </c>
      <c r="J63" s="37"/>
      <c r="K63" s="29">
        <f t="shared" si="19"/>
        <v>0</v>
      </c>
    </row>
    <row r="64" spans="1:11" ht="12.75">
      <c r="A64" s="63"/>
      <c r="B64" s="87"/>
      <c r="C64" s="37"/>
      <c r="D64" s="28">
        <f t="shared" si="16"/>
        <v>0</v>
      </c>
      <c r="E64" s="37"/>
      <c r="F64" s="37"/>
      <c r="G64" s="37"/>
      <c r="H64" s="28">
        <f t="shared" si="17"/>
        <v>0</v>
      </c>
      <c r="I64" s="271">
        <f t="shared" si="18"/>
        <v>0</v>
      </c>
      <c r="J64" s="37"/>
      <c r="K64" s="29">
        <f t="shared" si="19"/>
        <v>0</v>
      </c>
    </row>
    <row r="65" spans="1:11" ht="13.5" thickBot="1">
      <c r="A65" s="63"/>
      <c r="B65" s="88"/>
      <c r="C65" s="43"/>
      <c r="D65" s="79">
        <f t="shared" si="16"/>
        <v>0</v>
      </c>
      <c r="E65" s="43"/>
      <c r="F65" s="43"/>
      <c r="G65" s="43"/>
      <c r="H65" s="79">
        <f t="shared" si="17"/>
        <v>0</v>
      </c>
      <c r="I65" s="273">
        <f t="shared" si="18"/>
        <v>0</v>
      </c>
      <c r="J65" s="43"/>
      <c r="K65" s="72">
        <f t="shared" si="19"/>
        <v>0</v>
      </c>
    </row>
    <row r="66" spans="1:11" ht="14.25" thickBot="1" thickTop="1">
      <c r="A66" s="75" t="s">
        <v>30</v>
      </c>
      <c r="B66" s="151">
        <f>SUM(B54:B65)</f>
        <v>0</v>
      </c>
      <c r="C66" s="152"/>
      <c r="D66" s="152">
        <f>SUM(D54:D65)</f>
        <v>0</v>
      </c>
      <c r="E66" s="152">
        <f>SUM(E54:E65)</f>
        <v>0</v>
      </c>
      <c r="F66" s="152">
        <f>SUM(F54:F65)</f>
        <v>0</v>
      </c>
      <c r="G66" s="152">
        <f>SUM(G54:G65)</f>
        <v>0</v>
      </c>
      <c r="H66" s="30">
        <f>SUM(H54:H65)</f>
        <v>0</v>
      </c>
      <c r="I66" s="153"/>
      <c r="J66" s="152">
        <f>SUM(J54:J65)</f>
        <v>0</v>
      </c>
      <c r="K66" s="31">
        <f>SUM(K54:K65)</f>
        <v>0</v>
      </c>
    </row>
    <row r="67" spans="1:11" ht="13.5" thickBot="1">
      <c r="A67" s="1"/>
      <c r="B67" s="89"/>
      <c r="C67" s="156"/>
      <c r="D67" s="99"/>
      <c r="E67" s="99"/>
      <c r="F67" s="99"/>
      <c r="G67" s="99"/>
      <c r="H67" s="99"/>
      <c r="I67" s="100"/>
      <c r="J67" s="99"/>
      <c r="K67" s="115"/>
    </row>
    <row r="68" spans="1:11" ht="13.5" thickBot="1">
      <c r="A68" s="86" t="s">
        <v>23</v>
      </c>
      <c r="B68" s="95">
        <f>B18+B31+B41+B52+B66</f>
        <v>0</v>
      </c>
      <c r="C68" s="154"/>
      <c r="D68" s="154">
        <f>D18+D31+D41+D52+D66</f>
        <v>0</v>
      </c>
      <c r="E68" s="154">
        <f>E18+E31+E41+E52+E66</f>
        <v>0</v>
      </c>
      <c r="F68" s="154">
        <f>F18+F31+F41+F52+F66</f>
        <v>0</v>
      </c>
      <c r="G68" s="154">
        <f>G18+G31+G41+G52+G66</f>
        <v>0</v>
      </c>
      <c r="H68" s="32">
        <f>H18+H31+H41+H52+H66</f>
        <v>0</v>
      </c>
      <c r="I68" s="155"/>
      <c r="J68" s="154">
        <f>J18+J31+J41+J52+J66</f>
        <v>0</v>
      </c>
      <c r="K68" s="33">
        <f>K18+K31+K41+K52+K66</f>
        <v>0</v>
      </c>
    </row>
  </sheetData>
  <sheetProtection sheet="1" objects="1" scenarios="1"/>
  <mergeCells count="4">
    <mergeCell ref="B3:D3"/>
    <mergeCell ref="E3:F3"/>
    <mergeCell ref="I3:K3"/>
    <mergeCell ref="A1:K1"/>
  </mergeCells>
  <printOptions gridLines="1" horizontalCentered="1" verticalCentered="1"/>
  <pageMargins left="0.75" right="0.25" top="0.5" bottom="0.75" header="0.25" footer="0.5"/>
  <pageSetup fitToHeight="1" fitToWidth="1" horizontalDpi="600" verticalDpi="600" orientation="portrait" scale="76" r:id="rId1"/>
  <headerFooter alignWithMargins="0">
    <oddFooter>&amp;L$Benefit.xls(CapCost)&amp;C&amp;D&amp;R&amp;P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68"/>
  <sheetViews>
    <sheetView showZeros="0" zoomScale="85" zoomScaleNormal="85" workbookViewId="0" topLeftCell="A1">
      <selection activeCell="H3" sqref="H3"/>
    </sheetView>
  </sheetViews>
  <sheetFormatPr defaultColWidth="9.140625" defaultRowHeight="12.75"/>
  <cols>
    <col min="1" max="1" width="36.7109375" style="0" customWidth="1"/>
    <col min="2" max="8" width="12.7109375" style="0" customWidth="1"/>
  </cols>
  <sheetData>
    <row r="1" spans="1:8" ht="20.25">
      <c r="A1" s="372" t="s">
        <v>121</v>
      </c>
      <c r="B1" s="387"/>
      <c r="C1" s="387"/>
      <c r="D1" s="387"/>
      <c r="E1" s="387"/>
      <c r="F1" s="387"/>
      <c r="G1" s="387"/>
      <c r="H1" s="387"/>
    </row>
    <row r="2" spans="1:8" ht="12.75">
      <c r="A2" s="388" t="s">
        <v>31</v>
      </c>
      <c r="B2" s="389"/>
      <c r="C2" s="389"/>
      <c r="D2" s="389"/>
      <c r="E2" s="389"/>
      <c r="F2" s="389"/>
      <c r="G2" s="389"/>
      <c r="H2" s="389"/>
    </row>
    <row r="3" spans="1:8" ht="13.5" thickBot="1">
      <c r="A3" s="302"/>
      <c r="B3" s="302"/>
      <c r="C3" s="302"/>
      <c r="D3" s="302"/>
      <c r="E3" s="302"/>
      <c r="F3" s="302"/>
      <c r="G3" s="302"/>
      <c r="H3" s="302"/>
    </row>
    <row r="4" spans="1:8" ht="13.5" thickBot="1">
      <c r="A4" s="48"/>
      <c r="B4" s="374" t="s">
        <v>8</v>
      </c>
      <c r="C4" s="391"/>
      <c r="D4" s="390"/>
      <c r="E4" s="374" t="s">
        <v>196</v>
      </c>
      <c r="F4" s="390"/>
      <c r="G4" s="48" t="s">
        <v>9</v>
      </c>
      <c r="H4" s="48" t="s">
        <v>10</v>
      </c>
    </row>
    <row r="5" spans="1:8" ht="13.5" thickBot="1">
      <c r="A5" s="49" t="s">
        <v>32</v>
      </c>
      <c r="B5" s="49" t="s">
        <v>136</v>
      </c>
      <c r="C5" s="49" t="s">
        <v>195</v>
      </c>
      <c r="D5" s="50" t="s">
        <v>124</v>
      </c>
      <c r="E5" s="50" t="s">
        <v>124</v>
      </c>
      <c r="F5" s="50" t="s">
        <v>194</v>
      </c>
      <c r="G5" s="49" t="s">
        <v>124</v>
      </c>
      <c r="H5" s="49" t="s">
        <v>124</v>
      </c>
    </row>
    <row r="6" spans="1:8" ht="12.75">
      <c r="A6" s="308" t="s">
        <v>33</v>
      </c>
      <c r="B6" s="274"/>
      <c r="C6" s="275"/>
      <c r="D6" s="276">
        <f>B6*C6*12</f>
        <v>0</v>
      </c>
      <c r="E6" s="275"/>
      <c r="F6" s="275"/>
      <c r="G6" s="275"/>
      <c r="H6" s="277">
        <f>D6+E6+F6+G6</f>
        <v>0</v>
      </c>
    </row>
    <row r="7" spans="1:8" ht="12.75">
      <c r="A7" s="53"/>
      <c r="B7" s="278"/>
      <c r="C7" s="279"/>
      <c r="D7" s="280">
        <f>B7*C7*12</f>
        <v>0</v>
      </c>
      <c r="E7" s="279"/>
      <c r="F7" s="279"/>
      <c r="G7" s="279"/>
      <c r="H7" s="281">
        <f>D7+E7+F7+G7</f>
        <v>0</v>
      </c>
    </row>
    <row r="8" spans="1:8" ht="12.75">
      <c r="A8" s="53"/>
      <c r="B8" s="278"/>
      <c r="C8" s="279"/>
      <c r="D8" s="280">
        <f aca="true" t="shared" si="0" ref="D8:D26">B8*C8*12</f>
        <v>0</v>
      </c>
      <c r="E8" s="279"/>
      <c r="F8" s="279"/>
      <c r="G8" s="279"/>
      <c r="H8" s="281">
        <f aca="true" t="shared" si="1" ref="H8:H26">D8+E8+F8+G8</f>
        <v>0</v>
      </c>
    </row>
    <row r="9" spans="1:8" ht="12.75">
      <c r="A9" s="53"/>
      <c r="B9" s="278"/>
      <c r="C9" s="279"/>
      <c r="D9" s="280">
        <f t="shared" si="0"/>
        <v>0</v>
      </c>
      <c r="E9" s="279"/>
      <c r="F9" s="279"/>
      <c r="G9" s="279"/>
      <c r="H9" s="281">
        <f t="shared" si="1"/>
        <v>0</v>
      </c>
    </row>
    <row r="10" spans="1:8" ht="12.75">
      <c r="A10" s="53"/>
      <c r="B10" s="278"/>
      <c r="C10" s="279"/>
      <c r="D10" s="280">
        <f t="shared" si="0"/>
        <v>0</v>
      </c>
      <c r="E10" s="279"/>
      <c r="F10" s="279"/>
      <c r="G10" s="279"/>
      <c r="H10" s="281">
        <f t="shared" si="1"/>
        <v>0</v>
      </c>
    </row>
    <row r="11" spans="1:8" ht="12.75">
      <c r="A11" s="53"/>
      <c r="B11" s="278"/>
      <c r="C11" s="279"/>
      <c r="D11" s="280">
        <f t="shared" si="0"/>
        <v>0</v>
      </c>
      <c r="E11" s="279"/>
      <c r="F11" s="279"/>
      <c r="G11" s="279"/>
      <c r="H11" s="281">
        <f t="shared" si="1"/>
        <v>0</v>
      </c>
    </row>
    <row r="12" spans="1:8" ht="12.75">
      <c r="A12" s="53"/>
      <c r="B12" s="278"/>
      <c r="C12" s="279"/>
      <c r="D12" s="280">
        <f t="shared" si="0"/>
        <v>0</v>
      </c>
      <c r="E12" s="279"/>
      <c r="F12" s="279"/>
      <c r="G12" s="279"/>
      <c r="H12" s="281">
        <f t="shared" si="1"/>
        <v>0</v>
      </c>
    </row>
    <row r="13" spans="1:8" ht="12.75">
      <c r="A13" s="53"/>
      <c r="B13" s="278"/>
      <c r="C13" s="279"/>
      <c r="D13" s="280">
        <f t="shared" si="0"/>
        <v>0</v>
      </c>
      <c r="E13" s="279"/>
      <c r="F13" s="279"/>
      <c r="G13" s="279"/>
      <c r="H13" s="281">
        <f t="shared" si="1"/>
        <v>0</v>
      </c>
    </row>
    <row r="14" spans="1:8" ht="12.75">
      <c r="A14" s="52" t="s">
        <v>34</v>
      </c>
      <c r="B14" s="278"/>
      <c r="C14" s="279"/>
      <c r="D14" s="280">
        <f t="shared" si="0"/>
        <v>0</v>
      </c>
      <c r="E14" s="279"/>
      <c r="F14" s="279"/>
      <c r="G14" s="279"/>
      <c r="H14" s="281">
        <f t="shared" si="1"/>
        <v>0</v>
      </c>
    </row>
    <row r="15" spans="1:8" ht="12.75">
      <c r="A15" s="53"/>
      <c r="B15" s="278"/>
      <c r="C15" s="279"/>
      <c r="D15" s="280">
        <f t="shared" si="0"/>
        <v>0</v>
      </c>
      <c r="E15" s="279"/>
      <c r="F15" s="279"/>
      <c r="G15" s="279"/>
      <c r="H15" s="281">
        <f t="shared" si="1"/>
        <v>0</v>
      </c>
    </row>
    <row r="16" spans="1:8" ht="12.75">
      <c r="A16" s="53"/>
      <c r="B16" s="278"/>
      <c r="C16" s="279"/>
      <c r="D16" s="280">
        <f t="shared" si="0"/>
        <v>0</v>
      </c>
      <c r="E16" s="279"/>
      <c r="F16" s="279"/>
      <c r="G16" s="279"/>
      <c r="H16" s="281">
        <f t="shared" si="1"/>
        <v>0</v>
      </c>
    </row>
    <row r="17" spans="1:8" ht="12.75">
      <c r="A17" s="53"/>
      <c r="B17" s="278"/>
      <c r="C17" s="279"/>
      <c r="D17" s="280">
        <f t="shared" si="0"/>
        <v>0</v>
      </c>
      <c r="E17" s="279"/>
      <c r="F17" s="279"/>
      <c r="G17" s="279"/>
      <c r="H17" s="281">
        <f t="shared" si="1"/>
        <v>0</v>
      </c>
    </row>
    <row r="18" spans="1:8" ht="12.75">
      <c r="A18" s="53"/>
      <c r="B18" s="278"/>
      <c r="C18" s="279"/>
      <c r="D18" s="280">
        <f t="shared" si="0"/>
        <v>0</v>
      </c>
      <c r="E18" s="279"/>
      <c r="F18" s="279"/>
      <c r="G18" s="279"/>
      <c r="H18" s="281">
        <f t="shared" si="1"/>
        <v>0</v>
      </c>
    </row>
    <row r="19" spans="1:8" ht="12.75">
      <c r="A19" s="53"/>
      <c r="B19" s="278"/>
      <c r="C19" s="279"/>
      <c r="D19" s="280">
        <f t="shared" si="0"/>
        <v>0</v>
      </c>
      <c r="E19" s="279"/>
      <c r="F19" s="279"/>
      <c r="G19" s="279"/>
      <c r="H19" s="281">
        <f t="shared" si="1"/>
        <v>0</v>
      </c>
    </row>
    <row r="20" spans="1:8" ht="12.75">
      <c r="A20" s="53"/>
      <c r="B20" s="278"/>
      <c r="C20" s="279"/>
      <c r="D20" s="280">
        <f t="shared" si="0"/>
        <v>0</v>
      </c>
      <c r="E20" s="279"/>
      <c r="F20" s="279"/>
      <c r="G20" s="279"/>
      <c r="H20" s="281">
        <f t="shared" si="1"/>
        <v>0</v>
      </c>
    </row>
    <row r="21" spans="1:8" ht="12.75">
      <c r="A21" s="53"/>
      <c r="B21" s="278"/>
      <c r="C21" s="279"/>
      <c r="D21" s="280">
        <f t="shared" si="0"/>
        <v>0</v>
      </c>
      <c r="E21" s="279"/>
      <c r="F21" s="279"/>
      <c r="G21" s="279"/>
      <c r="H21" s="281">
        <f t="shared" si="1"/>
        <v>0</v>
      </c>
    </row>
    <row r="22" spans="1:8" ht="12.75">
      <c r="A22" s="52" t="s">
        <v>35</v>
      </c>
      <c r="B22" s="278"/>
      <c r="C22" s="279"/>
      <c r="D22" s="280">
        <f t="shared" si="0"/>
        <v>0</v>
      </c>
      <c r="E22" s="279"/>
      <c r="F22" s="279"/>
      <c r="G22" s="279"/>
      <c r="H22" s="281">
        <f t="shared" si="1"/>
        <v>0</v>
      </c>
    </row>
    <row r="23" spans="1:8" ht="12.75">
      <c r="A23" s="53"/>
      <c r="B23" s="278"/>
      <c r="C23" s="279"/>
      <c r="D23" s="280">
        <f t="shared" si="0"/>
        <v>0</v>
      </c>
      <c r="E23" s="279"/>
      <c r="F23" s="279"/>
      <c r="G23" s="279"/>
      <c r="H23" s="281">
        <f t="shared" si="1"/>
        <v>0</v>
      </c>
    </row>
    <row r="24" spans="1:8" ht="12.75">
      <c r="A24" s="53"/>
      <c r="B24" s="278"/>
      <c r="C24" s="279"/>
      <c r="D24" s="280">
        <f t="shared" si="0"/>
        <v>0</v>
      </c>
      <c r="E24" s="279"/>
      <c r="F24" s="279"/>
      <c r="G24" s="279"/>
      <c r="H24" s="281">
        <f t="shared" si="1"/>
        <v>0</v>
      </c>
    </row>
    <row r="25" spans="1:8" ht="12.75">
      <c r="A25" s="53"/>
      <c r="B25" s="278"/>
      <c r="C25" s="279"/>
      <c r="D25" s="280">
        <f t="shared" si="0"/>
        <v>0</v>
      </c>
      <c r="E25" s="279"/>
      <c r="F25" s="279"/>
      <c r="G25" s="279"/>
      <c r="H25" s="281">
        <f t="shared" si="1"/>
        <v>0</v>
      </c>
    </row>
    <row r="26" spans="1:8" ht="12.75">
      <c r="A26" s="53"/>
      <c r="B26" s="278"/>
      <c r="C26" s="279"/>
      <c r="D26" s="280">
        <f t="shared" si="0"/>
        <v>0</v>
      </c>
      <c r="E26" s="279"/>
      <c r="F26" s="279"/>
      <c r="G26" s="279"/>
      <c r="H26" s="281">
        <f t="shared" si="1"/>
        <v>0</v>
      </c>
    </row>
    <row r="27" spans="1:8" ht="13.5" thickBot="1">
      <c r="A27" s="53"/>
      <c r="B27" s="282"/>
      <c r="C27" s="283"/>
      <c r="D27" s="284">
        <f>B27*C27*12</f>
        <v>0</v>
      </c>
      <c r="E27" s="283"/>
      <c r="F27" s="283"/>
      <c r="G27" s="283"/>
      <c r="H27" s="285">
        <f>D27+E27+F27+G27</f>
        <v>0</v>
      </c>
    </row>
    <row r="28" spans="1:8" ht="14.25" thickBot="1" thickTop="1">
      <c r="A28" s="286" t="s">
        <v>36</v>
      </c>
      <c r="B28" s="287">
        <f>SUM(B6:B27)</f>
        <v>0</v>
      </c>
      <c r="C28" s="288"/>
      <c r="D28" s="288">
        <f>SUM(D6:D27)</f>
        <v>0</v>
      </c>
      <c r="E28" s="288">
        <f>SUM(E6:E27)</f>
        <v>0</v>
      </c>
      <c r="F28" s="288">
        <f>SUM(F6:F27)</f>
        <v>0</v>
      </c>
      <c r="G28" s="288">
        <f>SUM(G6:G27)</f>
        <v>0</v>
      </c>
      <c r="H28" s="289">
        <f>SUM(H6:H27)</f>
        <v>0</v>
      </c>
    </row>
    <row r="29" spans="1:8" ht="13.5" thickBot="1">
      <c r="A29" s="290"/>
      <c r="B29" s="291"/>
      <c r="C29" s="292"/>
      <c r="D29" s="292"/>
      <c r="E29" s="292"/>
      <c r="F29" s="292"/>
      <c r="G29" s="292"/>
      <c r="H29" s="292"/>
    </row>
    <row r="30" spans="1:8" ht="13.5" thickBot="1">
      <c r="A30" s="48"/>
      <c r="B30" s="90" t="s">
        <v>4</v>
      </c>
      <c r="C30" s="91" t="s">
        <v>4</v>
      </c>
      <c r="D30" s="91" t="s">
        <v>52</v>
      </c>
      <c r="E30" s="385" t="s">
        <v>196</v>
      </c>
      <c r="F30" s="386"/>
      <c r="G30" s="91" t="s">
        <v>9</v>
      </c>
      <c r="H30" s="91" t="s">
        <v>10</v>
      </c>
    </row>
    <row r="31" spans="1:8" ht="13.5" thickBot="1">
      <c r="A31" s="49" t="s">
        <v>122</v>
      </c>
      <c r="B31" s="92" t="s">
        <v>140</v>
      </c>
      <c r="C31" s="93" t="s">
        <v>141</v>
      </c>
      <c r="D31" s="93" t="s">
        <v>51</v>
      </c>
      <c r="E31" s="94" t="s">
        <v>124</v>
      </c>
      <c r="F31" s="94" t="s">
        <v>194</v>
      </c>
      <c r="G31" s="93" t="s">
        <v>124</v>
      </c>
      <c r="H31" s="93" t="s">
        <v>124</v>
      </c>
    </row>
    <row r="32" spans="1:8" ht="12.75">
      <c r="A32" s="309" t="s">
        <v>50</v>
      </c>
      <c r="B32" s="293"/>
      <c r="C32" s="275"/>
      <c r="D32" s="311">
        <f>MedCost!B$68*1.2/12</f>
        <v>0</v>
      </c>
      <c r="E32" s="275"/>
      <c r="F32" s="275"/>
      <c r="G32" s="275"/>
      <c r="H32" s="277">
        <f>(B32+C32*D32)*12+E32+F32+G32</f>
        <v>0</v>
      </c>
    </row>
    <row r="33" spans="1:8" ht="12.75">
      <c r="A33" s="109"/>
      <c r="B33" s="294"/>
      <c r="C33" s="279"/>
      <c r="D33" s="295"/>
      <c r="E33" s="279"/>
      <c r="F33" s="279"/>
      <c r="G33" s="279"/>
      <c r="H33" s="281">
        <f aca="true" t="shared" si="2" ref="H33:H47">(B33+C33*D33)*12+E33+F33+G33</f>
        <v>0</v>
      </c>
    </row>
    <row r="34" spans="1:8" ht="12.75">
      <c r="A34" s="63"/>
      <c r="B34" s="294"/>
      <c r="C34" s="279"/>
      <c r="D34" s="295"/>
      <c r="E34" s="279"/>
      <c r="F34" s="279"/>
      <c r="G34" s="279"/>
      <c r="H34" s="281">
        <f t="shared" si="2"/>
        <v>0</v>
      </c>
    </row>
    <row r="35" spans="1:8" ht="12.75">
      <c r="A35" s="63" t="s">
        <v>37</v>
      </c>
      <c r="B35" s="294"/>
      <c r="C35" s="279"/>
      <c r="D35" s="295"/>
      <c r="E35" s="279"/>
      <c r="F35" s="279"/>
      <c r="G35" s="279"/>
      <c r="H35" s="281">
        <f t="shared" si="2"/>
        <v>0</v>
      </c>
    </row>
    <row r="36" spans="1:8" ht="12.75">
      <c r="A36" s="63"/>
      <c r="B36" s="294"/>
      <c r="C36" s="279"/>
      <c r="D36" s="295"/>
      <c r="E36" s="279"/>
      <c r="F36" s="279"/>
      <c r="G36" s="279"/>
      <c r="H36" s="281">
        <f t="shared" si="2"/>
        <v>0</v>
      </c>
    </row>
    <row r="37" spans="1:8" ht="12.75">
      <c r="A37" s="63" t="s">
        <v>38</v>
      </c>
      <c r="B37" s="294"/>
      <c r="C37" s="279"/>
      <c r="D37" s="295"/>
      <c r="E37" s="279"/>
      <c r="F37" s="279"/>
      <c r="G37" s="279"/>
      <c r="H37" s="281">
        <f t="shared" si="2"/>
        <v>0</v>
      </c>
    </row>
    <row r="38" spans="1:8" ht="12.75">
      <c r="A38" s="63"/>
      <c r="B38" s="294"/>
      <c r="C38" s="279"/>
      <c r="D38" s="295"/>
      <c r="E38" s="279"/>
      <c r="F38" s="279"/>
      <c r="G38" s="279"/>
      <c r="H38" s="281">
        <f t="shared" si="2"/>
        <v>0</v>
      </c>
    </row>
    <row r="39" spans="1:8" ht="12.75">
      <c r="A39" s="63" t="s">
        <v>39</v>
      </c>
      <c r="B39" s="294"/>
      <c r="C39" s="279"/>
      <c r="D39" s="295"/>
      <c r="E39" s="279"/>
      <c r="F39" s="279"/>
      <c r="G39" s="279"/>
      <c r="H39" s="281">
        <f t="shared" si="2"/>
        <v>0</v>
      </c>
    </row>
    <row r="40" spans="1:8" ht="12.75">
      <c r="A40" s="63"/>
      <c r="B40" s="294"/>
      <c r="C40" s="279"/>
      <c r="D40" s="295"/>
      <c r="E40" s="279"/>
      <c r="F40" s="279"/>
      <c r="G40" s="279"/>
      <c r="H40" s="281">
        <f t="shared" si="2"/>
        <v>0</v>
      </c>
    </row>
    <row r="41" spans="1:8" ht="12.75">
      <c r="A41" s="63" t="s">
        <v>40</v>
      </c>
      <c r="B41" s="294"/>
      <c r="C41" s="279"/>
      <c r="D41" s="295"/>
      <c r="E41" s="279"/>
      <c r="F41" s="279"/>
      <c r="G41" s="279"/>
      <c r="H41" s="281">
        <f t="shared" si="2"/>
        <v>0</v>
      </c>
    </row>
    <row r="42" spans="1:8" ht="12.75">
      <c r="A42" s="63"/>
      <c r="B42" s="294"/>
      <c r="C42" s="279"/>
      <c r="D42" s="295"/>
      <c r="E42" s="279"/>
      <c r="F42" s="279"/>
      <c r="G42" s="279"/>
      <c r="H42" s="281">
        <f t="shared" si="2"/>
        <v>0</v>
      </c>
    </row>
    <row r="43" spans="1:8" ht="12.75">
      <c r="A43" s="63" t="s">
        <v>41</v>
      </c>
      <c r="B43" s="294"/>
      <c r="C43" s="279"/>
      <c r="D43" s="295"/>
      <c r="E43" s="279"/>
      <c r="F43" s="279"/>
      <c r="G43" s="279"/>
      <c r="H43" s="281">
        <f t="shared" si="2"/>
        <v>0</v>
      </c>
    </row>
    <row r="44" spans="1:8" ht="12.75">
      <c r="A44" s="63"/>
      <c r="B44" s="294"/>
      <c r="C44" s="279"/>
      <c r="D44" s="295"/>
      <c r="E44" s="279"/>
      <c r="F44" s="279"/>
      <c r="G44" s="279"/>
      <c r="H44" s="281">
        <f t="shared" si="2"/>
        <v>0</v>
      </c>
    </row>
    <row r="45" spans="1:8" ht="12.75">
      <c r="A45" s="63" t="s">
        <v>42</v>
      </c>
      <c r="B45" s="294"/>
      <c r="C45" s="279"/>
      <c r="D45" s="295"/>
      <c r="E45" s="279"/>
      <c r="F45" s="279"/>
      <c r="G45" s="279"/>
      <c r="H45" s="281">
        <f t="shared" si="2"/>
        <v>0</v>
      </c>
    </row>
    <row r="46" spans="1:8" ht="12.75">
      <c r="A46" s="63"/>
      <c r="B46" s="294"/>
      <c r="C46" s="279"/>
      <c r="D46" s="295"/>
      <c r="E46" s="279"/>
      <c r="F46" s="279"/>
      <c r="G46" s="279"/>
      <c r="H46" s="281">
        <f t="shared" si="2"/>
        <v>0</v>
      </c>
    </row>
    <row r="47" spans="1:8" ht="13.5" thickBot="1">
      <c r="A47" s="63"/>
      <c r="B47" s="296"/>
      <c r="C47" s="283"/>
      <c r="D47" s="297"/>
      <c r="E47" s="283"/>
      <c r="F47" s="283"/>
      <c r="G47" s="283"/>
      <c r="H47" s="285">
        <f t="shared" si="2"/>
        <v>0</v>
      </c>
    </row>
    <row r="48" spans="1:8" ht="14.25" thickBot="1" thickTop="1">
      <c r="A48" s="298" t="s">
        <v>43</v>
      </c>
      <c r="B48" s="299">
        <f>SUM(B32:B47)</f>
        <v>0</v>
      </c>
      <c r="C48" s="301"/>
      <c r="D48" s="300">
        <f>SUM(D32:D47)</f>
        <v>0</v>
      </c>
      <c r="E48" s="300">
        <f>SUM(E32:E47)</f>
        <v>0</v>
      </c>
      <c r="F48" s="300">
        <f>SUM(F32:F47)</f>
        <v>0</v>
      </c>
      <c r="G48" s="301">
        <f>SUM(G32:G47)</f>
        <v>0</v>
      </c>
      <c r="H48" s="289">
        <f>SUM(H32:H47)</f>
        <v>0</v>
      </c>
    </row>
    <row r="49" spans="1:8" ht="13.5" thickBot="1">
      <c r="A49" s="290"/>
      <c r="B49" s="302"/>
      <c r="C49" s="302"/>
      <c r="D49" s="302"/>
      <c r="E49" s="302"/>
      <c r="F49" s="302"/>
      <c r="G49" s="302"/>
      <c r="H49" s="302"/>
    </row>
    <row r="50" spans="1:8" ht="13.5" thickBot="1">
      <c r="A50" s="48"/>
      <c r="B50" s="374" t="s">
        <v>8</v>
      </c>
      <c r="C50" s="375"/>
      <c r="D50" s="376"/>
      <c r="E50" s="374" t="s">
        <v>196</v>
      </c>
      <c r="F50" s="376"/>
      <c r="G50" s="48" t="s">
        <v>9</v>
      </c>
      <c r="H50" s="48" t="s">
        <v>10</v>
      </c>
    </row>
    <row r="51" spans="1:8" ht="13.5" thickBot="1">
      <c r="A51" s="49" t="s">
        <v>44</v>
      </c>
      <c r="B51" s="50" t="s">
        <v>136</v>
      </c>
      <c r="C51" s="50" t="s">
        <v>195</v>
      </c>
      <c r="D51" s="50" t="s">
        <v>124</v>
      </c>
      <c r="E51" s="50" t="s">
        <v>124</v>
      </c>
      <c r="F51" s="50" t="s">
        <v>194</v>
      </c>
      <c r="G51" s="49" t="s">
        <v>124</v>
      </c>
      <c r="H51" s="49" t="s">
        <v>124</v>
      </c>
    </row>
    <row r="52" spans="1:8" ht="12.75">
      <c r="A52" s="310" t="s">
        <v>45</v>
      </c>
      <c r="B52" s="274"/>
      <c r="C52" s="275"/>
      <c r="D52" s="276">
        <f>B52*C52*12</f>
        <v>0</v>
      </c>
      <c r="E52" s="275"/>
      <c r="F52" s="275"/>
      <c r="G52" s="275"/>
      <c r="H52" s="277">
        <f>D52+E52+F52+G52</f>
        <v>0</v>
      </c>
    </row>
    <row r="53" spans="1:8" ht="12.75">
      <c r="A53" s="53" t="s">
        <v>46</v>
      </c>
      <c r="B53" s="278"/>
      <c r="C53" s="279"/>
      <c r="D53" s="280">
        <f>B53*C53*12</f>
        <v>0</v>
      </c>
      <c r="E53" s="279"/>
      <c r="F53" s="279"/>
      <c r="G53" s="279"/>
      <c r="H53" s="281">
        <f>D53+E53+F53+G53</f>
        <v>0</v>
      </c>
    </row>
    <row r="54" spans="1:8" ht="12.75">
      <c r="A54" s="53"/>
      <c r="B54" s="278"/>
      <c r="C54" s="279"/>
      <c r="D54" s="280">
        <f aca="true" t="shared" si="3" ref="D54:D64">B54*C54*12</f>
        <v>0</v>
      </c>
      <c r="E54" s="279"/>
      <c r="F54" s="279"/>
      <c r="G54" s="279"/>
      <c r="H54" s="281">
        <f aca="true" t="shared" si="4" ref="H54:H64">D54+E54+F54+G54</f>
        <v>0</v>
      </c>
    </row>
    <row r="55" spans="1:8" ht="12.75">
      <c r="A55" s="53"/>
      <c r="B55" s="278"/>
      <c r="C55" s="279"/>
      <c r="D55" s="280">
        <f t="shared" si="3"/>
        <v>0</v>
      </c>
      <c r="E55" s="279"/>
      <c r="F55" s="279"/>
      <c r="G55" s="279"/>
      <c r="H55" s="281">
        <f t="shared" si="4"/>
        <v>0</v>
      </c>
    </row>
    <row r="56" spans="1:8" ht="12.75">
      <c r="A56" s="53"/>
      <c r="B56" s="278"/>
      <c r="C56" s="279"/>
      <c r="D56" s="280">
        <f t="shared" si="3"/>
        <v>0</v>
      </c>
      <c r="E56" s="279"/>
      <c r="F56" s="279"/>
      <c r="G56" s="279"/>
      <c r="H56" s="281">
        <f t="shared" si="4"/>
        <v>0</v>
      </c>
    </row>
    <row r="57" spans="1:8" ht="12.75">
      <c r="A57" s="53"/>
      <c r="B57" s="278"/>
      <c r="C57" s="279"/>
      <c r="D57" s="280">
        <f t="shared" si="3"/>
        <v>0</v>
      </c>
      <c r="E57" s="279"/>
      <c r="F57" s="279"/>
      <c r="G57" s="279"/>
      <c r="H57" s="281">
        <f t="shared" si="4"/>
        <v>0</v>
      </c>
    </row>
    <row r="58" spans="1:8" ht="12.75">
      <c r="A58" s="53" t="s">
        <v>47</v>
      </c>
      <c r="B58" s="278"/>
      <c r="C58" s="279"/>
      <c r="D58" s="280">
        <f t="shared" si="3"/>
        <v>0</v>
      </c>
      <c r="E58" s="279"/>
      <c r="F58" s="279"/>
      <c r="G58" s="279"/>
      <c r="H58" s="281">
        <f t="shared" si="4"/>
        <v>0</v>
      </c>
    </row>
    <row r="59" spans="1:8" ht="12.75">
      <c r="A59" s="53"/>
      <c r="B59" s="278"/>
      <c r="C59" s="279"/>
      <c r="D59" s="280">
        <f t="shared" si="3"/>
        <v>0</v>
      </c>
      <c r="E59" s="279"/>
      <c r="F59" s="279"/>
      <c r="G59" s="279"/>
      <c r="H59" s="281">
        <f t="shared" si="4"/>
        <v>0</v>
      </c>
    </row>
    <row r="60" spans="1:8" ht="12.75">
      <c r="A60" s="53"/>
      <c r="B60" s="278"/>
      <c r="C60" s="279"/>
      <c r="D60" s="280">
        <f t="shared" si="3"/>
        <v>0</v>
      </c>
      <c r="E60" s="279"/>
      <c r="F60" s="279"/>
      <c r="G60" s="279"/>
      <c r="H60" s="281"/>
    </row>
    <row r="61" spans="1:8" ht="12.75">
      <c r="A61" s="53"/>
      <c r="B61" s="278"/>
      <c r="C61" s="279"/>
      <c r="D61" s="280">
        <f t="shared" si="3"/>
        <v>0</v>
      </c>
      <c r="E61" s="279"/>
      <c r="F61" s="279"/>
      <c r="G61" s="279"/>
      <c r="H61" s="281"/>
    </row>
    <row r="62" spans="1:8" ht="12.75">
      <c r="A62" s="53"/>
      <c r="B62" s="278"/>
      <c r="C62" s="279"/>
      <c r="D62" s="280">
        <f t="shared" si="3"/>
        <v>0</v>
      </c>
      <c r="E62" s="279"/>
      <c r="F62" s="279"/>
      <c r="G62" s="279"/>
      <c r="H62" s="281">
        <f t="shared" si="4"/>
        <v>0</v>
      </c>
    </row>
    <row r="63" spans="1:8" ht="12.75">
      <c r="A63" s="53" t="s">
        <v>48</v>
      </c>
      <c r="B63" s="278"/>
      <c r="C63" s="279"/>
      <c r="D63" s="280">
        <f t="shared" si="3"/>
        <v>0</v>
      </c>
      <c r="E63" s="279"/>
      <c r="F63" s="279"/>
      <c r="G63" s="279"/>
      <c r="H63" s="281">
        <f t="shared" si="4"/>
        <v>0</v>
      </c>
    </row>
    <row r="64" spans="1:8" ht="12.75">
      <c r="A64" s="53"/>
      <c r="B64" s="278"/>
      <c r="C64" s="279"/>
      <c r="D64" s="280">
        <f t="shared" si="3"/>
        <v>0</v>
      </c>
      <c r="E64" s="279"/>
      <c r="F64" s="279"/>
      <c r="G64" s="279"/>
      <c r="H64" s="281">
        <f t="shared" si="4"/>
        <v>0</v>
      </c>
    </row>
    <row r="65" spans="1:8" ht="13.5" thickBot="1">
      <c r="A65" s="53"/>
      <c r="B65" s="282"/>
      <c r="C65" s="283"/>
      <c r="D65" s="284">
        <f>B65*C65*12</f>
        <v>0</v>
      </c>
      <c r="E65" s="283"/>
      <c r="F65" s="283"/>
      <c r="G65" s="283"/>
      <c r="H65" s="285">
        <f>D65+E65+F65+G65</f>
        <v>0</v>
      </c>
    </row>
    <row r="66" spans="1:8" ht="14.25" thickBot="1" thickTop="1">
      <c r="A66" s="286" t="s">
        <v>49</v>
      </c>
      <c r="B66" s="303">
        <f>SUM(B52:B65)</f>
        <v>0</v>
      </c>
      <c r="C66" s="301"/>
      <c r="D66" s="301">
        <f>SUM(D52:D65)</f>
        <v>0</v>
      </c>
      <c r="E66" s="301">
        <f>SUM(E52:E65)</f>
        <v>0</v>
      </c>
      <c r="F66" s="301">
        <f>SUM(F52:F65)</f>
        <v>0</v>
      </c>
      <c r="G66" s="301">
        <f>SUM(G52:G65)</f>
        <v>0</v>
      </c>
      <c r="H66" s="289">
        <f>SUM(H52:H65)</f>
        <v>0</v>
      </c>
    </row>
    <row r="67" spans="1:8" ht="13.5" thickBot="1">
      <c r="A67" s="302"/>
      <c r="B67" s="291"/>
      <c r="C67" s="292"/>
      <c r="D67" s="292"/>
      <c r="E67" s="292"/>
      <c r="F67" s="292"/>
      <c r="G67" s="292"/>
      <c r="H67" s="292"/>
    </row>
    <row r="68" spans="1:8" ht="13.5" thickBot="1">
      <c r="A68" s="304" t="s">
        <v>137</v>
      </c>
      <c r="B68" s="305"/>
      <c r="C68" s="306"/>
      <c r="D68" s="306"/>
      <c r="E68" s="306">
        <f>E28+E48+E66</f>
        <v>0</v>
      </c>
      <c r="F68" s="306">
        <f>F28+F48+F66</f>
        <v>0</v>
      </c>
      <c r="G68" s="306">
        <f>G28+G48+G66</f>
        <v>0</v>
      </c>
      <c r="H68" s="307">
        <f>H28+H48+H66</f>
        <v>0</v>
      </c>
    </row>
  </sheetData>
  <mergeCells count="7">
    <mergeCell ref="E50:F50"/>
    <mergeCell ref="B50:D50"/>
    <mergeCell ref="E30:F30"/>
    <mergeCell ref="A1:H1"/>
    <mergeCell ref="A2:H2"/>
    <mergeCell ref="E4:F4"/>
    <mergeCell ref="B4:D4"/>
  </mergeCells>
  <printOptions gridLines="1" horizontalCentered="1"/>
  <pageMargins left="0.75" right="0.25" top="0.5" bottom="0.75" header="0.25" footer="0.5"/>
  <pageSetup fitToHeight="1" fitToWidth="1" horizontalDpi="600" verticalDpi="600" orientation="portrait" scale="76" r:id="rId1"/>
  <headerFooter alignWithMargins="0">
    <oddFooter>&amp;L$Benefit.xls(OperCost)&amp;C&amp;D&amp;R&amp;P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68"/>
  <sheetViews>
    <sheetView showZeros="0" zoomScale="74" zoomScaleNormal="74" workbookViewId="0" topLeftCell="A1">
      <pane ySplit="5" topLeftCell="BM6" activePane="bottomLeft" state="frozen"/>
      <selection pane="topLeft" activeCell="H55" sqref="H55"/>
      <selection pane="bottomLeft" activeCell="I3" sqref="I3"/>
    </sheetView>
  </sheetViews>
  <sheetFormatPr defaultColWidth="9.140625" defaultRowHeight="12.75"/>
  <cols>
    <col min="1" max="1" width="36.7109375" style="0" customWidth="1"/>
    <col min="2" max="8" width="12.7109375" style="0" customWidth="1"/>
    <col min="9" max="9" width="18.8515625" style="0" customWidth="1"/>
  </cols>
  <sheetData>
    <row r="1" spans="1:9" ht="20.25">
      <c r="A1" s="372" t="s">
        <v>120</v>
      </c>
      <c r="B1" s="373"/>
      <c r="C1" s="373"/>
      <c r="D1" s="373"/>
      <c r="E1" s="373"/>
      <c r="F1" s="373"/>
      <c r="G1" s="373"/>
      <c r="H1" s="373"/>
      <c r="I1" s="1"/>
    </row>
    <row r="2" spans="1:9" ht="12.75">
      <c r="A2" s="377" t="s">
        <v>31</v>
      </c>
      <c r="B2" s="378"/>
      <c r="C2" s="378"/>
      <c r="D2" s="378"/>
      <c r="E2" s="378"/>
      <c r="F2" s="378"/>
      <c r="G2" s="378"/>
      <c r="H2" s="378"/>
      <c r="I2" s="1"/>
    </row>
    <row r="3" spans="1:9" ht="13.5" thickBot="1">
      <c r="A3" s="1"/>
      <c r="B3" s="1"/>
      <c r="C3" s="1"/>
      <c r="D3" s="1"/>
      <c r="E3" s="1"/>
      <c r="F3" s="1"/>
      <c r="G3" s="1"/>
      <c r="H3" s="1"/>
      <c r="I3" s="1"/>
    </row>
    <row r="4" spans="1:9" ht="13.5" thickBot="1">
      <c r="A4" s="66" t="s">
        <v>53</v>
      </c>
      <c r="B4" s="48" t="s">
        <v>55</v>
      </c>
      <c r="C4" s="374" t="s">
        <v>197</v>
      </c>
      <c r="D4" s="380"/>
      <c r="E4" s="374" t="s">
        <v>198</v>
      </c>
      <c r="F4" s="380"/>
      <c r="G4" s="67" t="s">
        <v>9</v>
      </c>
      <c r="H4" s="48" t="s">
        <v>10</v>
      </c>
      <c r="I4" s="312" t="s">
        <v>142</v>
      </c>
    </row>
    <row r="5" spans="1:9" ht="13.5" thickBot="1">
      <c r="A5" s="68" t="s">
        <v>54</v>
      </c>
      <c r="B5" s="70" t="s">
        <v>123</v>
      </c>
      <c r="C5" s="67" t="s">
        <v>118</v>
      </c>
      <c r="D5" s="66" t="s">
        <v>135</v>
      </c>
      <c r="E5" s="48" t="s">
        <v>99</v>
      </c>
      <c r="F5" s="48" t="s">
        <v>135</v>
      </c>
      <c r="G5" s="69" t="s">
        <v>124</v>
      </c>
      <c r="H5" s="70" t="s">
        <v>124</v>
      </c>
      <c r="I5" s="313" t="s">
        <v>143</v>
      </c>
    </row>
    <row r="6" spans="1:9" ht="12.75">
      <c r="A6" s="83" t="s">
        <v>109</v>
      </c>
      <c r="B6" s="62"/>
      <c r="C6" s="35"/>
      <c r="D6" s="35"/>
      <c r="E6" s="35"/>
      <c r="F6" s="58"/>
      <c r="G6" s="35"/>
      <c r="H6" s="27">
        <f>B6*C6*D6/60+E6*F6+G6</f>
        <v>0</v>
      </c>
      <c r="I6" s="318">
        <f>B6*(D6+F6)</f>
        <v>0</v>
      </c>
    </row>
    <row r="7" spans="1:9" ht="12.75">
      <c r="A7" s="63"/>
      <c r="B7" s="57"/>
      <c r="C7" s="37"/>
      <c r="D7" s="37">
        <f>B7*C7/60</f>
        <v>0</v>
      </c>
      <c r="E7" s="37"/>
      <c r="F7" s="59"/>
      <c r="G7" s="37"/>
      <c r="H7" s="29">
        <f aca="true" t="shared" si="0" ref="H7:H65">B7*C7*D7/60+E7*F7+G7</f>
        <v>0</v>
      </c>
      <c r="I7" s="314">
        <f aca="true" t="shared" si="1" ref="I7:I65">B7*(D7+F7)</f>
        <v>0</v>
      </c>
    </row>
    <row r="8" spans="1:9" ht="12.75">
      <c r="A8" s="63"/>
      <c r="B8" s="57"/>
      <c r="C8" s="37"/>
      <c r="D8" s="37">
        <f>B8*C8/60</f>
        <v>0</v>
      </c>
      <c r="E8" s="37"/>
      <c r="F8" s="59"/>
      <c r="G8" s="37"/>
      <c r="H8" s="29">
        <f t="shared" si="0"/>
        <v>0</v>
      </c>
      <c r="I8" s="314">
        <f t="shared" si="1"/>
        <v>0</v>
      </c>
    </row>
    <row r="9" spans="1:9" ht="12.75">
      <c r="A9" s="63"/>
      <c r="B9" s="57"/>
      <c r="C9" s="37"/>
      <c r="D9" s="37">
        <f>B9*C9/60</f>
        <v>0</v>
      </c>
      <c r="E9" s="37"/>
      <c r="F9" s="59"/>
      <c r="G9" s="37"/>
      <c r="H9" s="29">
        <f t="shared" si="0"/>
        <v>0</v>
      </c>
      <c r="I9" s="314">
        <f t="shared" si="1"/>
        <v>0</v>
      </c>
    </row>
    <row r="10" spans="1:9" ht="12.75">
      <c r="A10" s="63"/>
      <c r="B10" s="57"/>
      <c r="C10" s="37"/>
      <c r="D10" s="37">
        <f>B10*C10/60</f>
        <v>0</v>
      </c>
      <c r="E10" s="37"/>
      <c r="F10" s="59"/>
      <c r="G10" s="37"/>
      <c r="H10" s="29">
        <f t="shared" si="0"/>
        <v>0</v>
      </c>
      <c r="I10" s="314">
        <f t="shared" si="1"/>
        <v>0</v>
      </c>
    </row>
    <row r="11" spans="1:9" ht="13.5" thickBot="1">
      <c r="A11" s="63"/>
      <c r="B11" s="60"/>
      <c r="C11" s="43"/>
      <c r="D11" s="43">
        <f>B11*C11/60</f>
        <v>0</v>
      </c>
      <c r="E11" s="43"/>
      <c r="F11" s="61"/>
      <c r="G11" s="43"/>
      <c r="H11" s="72">
        <f t="shared" si="0"/>
        <v>0</v>
      </c>
      <c r="I11" s="315">
        <f t="shared" si="1"/>
        <v>0</v>
      </c>
    </row>
    <row r="12" spans="1:9" ht="14.25" thickBot="1" thickTop="1">
      <c r="A12" s="84" t="s">
        <v>110</v>
      </c>
      <c r="B12" s="158"/>
      <c r="C12" s="150"/>
      <c r="D12" s="150">
        <f>SUM(D6:D11)</f>
        <v>0</v>
      </c>
      <c r="E12" s="150"/>
      <c r="F12" s="159">
        <f>SUM(F6:F11)</f>
        <v>0</v>
      </c>
      <c r="G12" s="150">
        <f>SUM(G6:G11)</f>
        <v>0</v>
      </c>
      <c r="H12" s="29">
        <f>SUM(H6:H11)</f>
        <v>0</v>
      </c>
      <c r="I12" s="314">
        <f>SUM(I6:I11)</f>
        <v>0</v>
      </c>
    </row>
    <row r="13" spans="1:9" ht="12.75">
      <c r="A13" s="85" t="s">
        <v>111</v>
      </c>
      <c r="B13" s="62"/>
      <c r="C13" s="35"/>
      <c r="D13" s="35">
        <f aca="true" t="shared" si="2" ref="D13:D65">B13*C13/60</f>
        <v>0</v>
      </c>
      <c r="E13" s="35"/>
      <c r="F13" s="58"/>
      <c r="G13" s="35"/>
      <c r="H13" s="27">
        <f t="shared" si="0"/>
        <v>0</v>
      </c>
      <c r="I13" s="318">
        <f t="shared" si="1"/>
        <v>0</v>
      </c>
    </row>
    <row r="14" spans="1:9" ht="12.75">
      <c r="A14" s="63"/>
      <c r="B14" s="57"/>
      <c r="C14" s="37"/>
      <c r="D14" s="37">
        <f t="shared" si="2"/>
        <v>0</v>
      </c>
      <c r="E14" s="37"/>
      <c r="F14" s="59"/>
      <c r="G14" s="37"/>
      <c r="H14" s="29">
        <f t="shared" si="0"/>
        <v>0</v>
      </c>
      <c r="I14" s="314">
        <f t="shared" si="1"/>
        <v>0</v>
      </c>
    </row>
    <row r="15" spans="1:9" ht="12.75">
      <c r="A15" s="63"/>
      <c r="B15" s="57"/>
      <c r="C15" s="37"/>
      <c r="D15" s="37"/>
      <c r="E15" s="37"/>
      <c r="F15" s="59"/>
      <c r="G15" s="37"/>
      <c r="H15" s="29">
        <f t="shared" si="0"/>
        <v>0</v>
      </c>
      <c r="I15" s="314">
        <f t="shared" si="1"/>
        <v>0</v>
      </c>
    </row>
    <row r="16" spans="1:9" ht="12.75">
      <c r="A16" s="63"/>
      <c r="B16" s="57"/>
      <c r="C16" s="37"/>
      <c r="D16" s="37"/>
      <c r="E16" s="37"/>
      <c r="F16" s="59"/>
      <c r="G16" s="37"/>
      <c r="H16" s="29">
        <f t="shared" si="0"/>
        <v>0</v>
      </c>
      <c r="I16" s="314">
        <f t="shared" si="1"/>
        <v>0</v>
      </c>
    </row>
    <row r="17" spans="1:9" ht="12.75">
      <c r="A17" s="63"/>
      <c r="B17" s="57"/>
      <c r="C17" s="37"/>
      <c r="D17" s="37">
        <f t="shared" si="2"/>
        <v>0</v>
      </c>
      <c r="E17" s="37"/>
      <c r="F17" s="59"/>
      <c r="G17" s="37"/>
      <c r="H17" s="29">
        <f t="shared" si="0"/>
        <v>0</v>
      </c>
      <c r="I17" s="314">
        <f t="shared" si="1"/>
        <v>0</v>
      </c>
    </row>
    <row r="18" spans="1:9" ht="13.5" thickBot="1">
      <c r="A18" s="63"/>
      <c r="B18" s="60"/>
      <c r="C18" s="43"/>
      <c r="D18" s="43">
        <f t="shared" si="2"/>
        <v>0</v>
      </c>
      <c r="E18" s="43"/>
      <c r="F18" s="61"/>
      <c r="G18" s="43"/>
      <c r="H18" s="72">
        <f t="shared" si="0"/>
        <v>0</v>
      </c>
      <c r="I18" s="315">
        <f t="shared" si="1"/>
        <v>0</v>
      </c>
    </row>
    <row r="19" spans="1:9" ht="14.25" thickBot="1" thickTop="1">
      <c r="A19" s="84" t="s">
        <v>112</v>
      </c>
      <c r="B19" s="158"/>
      <c r="C19" s="150"/>
      <c r="D19" s="159">
        <f>SUM(D13:D18)</f>
        <v>0</v>
      </c>
      <c r="E19" s="159"/>
      <c r="F19" s="159">
        <f>SUM(F13:F18)</f>
        <v>0</v>
      </c>
      <c r="G19" s="159">
        <f>SUM(G13:G18)</f>
        <v>0</v>
      </c>
      <c r="H19" s="29">
        <f>SUM(H13:H18)</f>
        <v>0</v>
      </c>
      <c r="I19" s="316">
        <f>SUM(I13:I18)</f>
        <v>0</v>
      </c>
    </row>
    <row r="20" spans="1:9" ht="12.75">
      <c r="A20" s="85" t="s">
        <v>113</v>
      </c>
      <c r="B20" s="62"/>
      <c r="C20" s="35"/>
      <c r="D20" s="35">
        <f t="shared" si="2"/>
        <v>0</v>
      </c>
      <c r="E20" s="35"/>
      <c r="F20" s="58"/>
      <c r="G20" s="35"/>
      <c r="H20" s="27">
        <f t="shared" si="0"/>
        <v>0</v>
      </c>
      <c r="I20" s="318">
        <f t="shared" si="1"/>
        <v>0</v>
      </c>
    </row>
    <row r="21" spans="1:9" ht="12.75">
      <c r="A21" s="63"/>
      <c r="B21" s="57"/>
      <c r="C21" s="37"/>
      <c r="D21" s="37">
        <f t="shared" si="2"/>
        <v>0</v>
      </c>
      <c r="E21" s="37"/>
      <c r="F21" s="59"/>
      <c r="G21" s="37"/>
      <c r="H21" s="29">
        <f t="shared" si="0"/>
        <v>0</v>
      </c>
      <c r="I21" s="314">
        <f t="shared" si="1"/>
        <v>0</v>
      </c>
    </row>
    <row r="22" spans="1:9" ht="12.75">
      <c r="A22" s="63"/>
      <c r="B22" s="57"/>
      <c r="C22" s="37"/>
      <c r="D22" s="37"/>
      <c r="E22" s="37"/>
      <c r="F22" s="59"/>
      <c r="G22" s="37"/>
      <c r="H22" s="29">
        <f t="shared" si="0"/>
        <v>0</v>
      </c>
      <c r="I22" s="314">
        <f t="shared" si="1"/>
        <v>0</v>
      </c>
    </row>
    <row r="23" spans="1:9" ht="12.75">
      <c r="A23" s="63"/>
      <c r="B23" s="57"/>
      <c r="C23" s="37"/>
      <c r="D23" s="37"/>
      <c r="E23" s="37"/>
      <c r="F23" s="59"/>
      <c r="G23" s="37"/>
      <c r="H23" s="29">
        <f t="shared" si="0"/>
        <v>0</v>
      </c>
      <c r="I23" s="314">
        <f t="shared" si="1"/>
        <v>0</v>
      </c>
    </row>
    <row r="24" spans="1:9" ht="12.75">
      <c r="A24" s="63"/>
      <c r="B24" s="57"/>
      <c r="C24" s="37"/>
      <c r="D24" s="37">
        <f t="shared" si="2"/>
        <v>0</v>
      </c>
      <c r="E24" s="37"/>
      <c r="F24" s="59"/>
      <c r="G24" s="37"/>
      <c r="H24" s="29">
        <f t="shared" si="0"/>
        <v>0</v>
      </c>
      <c r="I24" s="314">
        <f t="shared" si="1"/>
        <v>0</v>
      </c>
    </row>
    <row r="25" spans="1:9" ht="13.5" thickBot="1">
      <c r="A25" s="63"/>
      <c r="B25" s="60"/>
      <c r="C25" s="43"/>
      <c r="D25" s="43">
        <f t="shared" si="2"/>
        <v>0</v>
      </c>
      <c r="E25" s="43"/>
      <c r="F25" s="61"/>
      <c r="G25" s="43"/>
      <c r="H25" s="72">
        <f t="shared" si="0"/>
        <v>0</v>
      </c>
      <c r="I25" s="315">
        <f t="shared" si="1"/>
        <v>0</v>
      </c>
    </row>
    <row r="26" spans="1:9" ht="14.25" thickBot="1" thickTop="1">
      <c r="A26" s="84" t="s">
        <v>114</v>
      </c>
      <c r="B26" s="158"/>
      <c r="C26" s="150"/>
      <c r="D26" s="159">
        <f>SUM(D20:D25)</f>
        <v>0</v>
      </c>
      <c r="E26" s="159"/>
      <c r="F26" s="159">
        <f>SUM(F20:F25)</f>
        <v>0</v>
      </c>
      <c r="G26" s="159">
        <f>SUM(G20:G25)</f>
        <v>0</v>
      </c>
      <c r="H26" s="29">
        <f>SUM(H20:H25)</f>
        <v>0</v>
      </c>
      <c r="I26" s="316">
        <f>SUM(I20:I25)</f>
        <v>0</v>
      </c>
    </row>
    <row r="27" spans="1:9" ht="12.75">
      <c r="A27" s="85" t="s">
        <v>115</v>
      </c>
      <c r="B27" s="62"/>
      <c r="C27" s="35"/>
      <c r="D27" s="35">
        <f t="shared" si="2"/>
        <v>0</v>
      </c>
      <c r="E27" s="35"/>
      <c r="F27" s="58"/>
      <c r="G27" s="35"/>
      <c r="H27" s="27">
        <f t="shared" si="0"/>
        <v>0</v>
      </c>
      <c r="I27" s="314">
        <f t="shared" si="1"/>
        <v>0</v>
      </c>
    </row>
    <row r="28" spans="1:9" ht="12.75">
      <c r="A28" s="63"/>
      <c r="B28" s="57"/>
      <c r="C28" s="37"/>
      <c r="D28" s="37">
        <f t="shared" si="2"/>
        <v>0</v>
      </c>
      <c r="E28" s="37"/>
      <c r="F28" s="59"/>
      <c r="G28" s="37"/>
      <c r="H28" s="29">
        <f t="shared" si="0"/>
        <v>0</v>
      </c>
      <c r="I28" s="314">
        <f t="shared" si="1"/>
        <v>0</v>
      </c>
    </row>
    <row r="29" spans="1:9" ht="12.75">
      <c r="A29" s="63"/>
      <c r="B29" s="57"/>
      <c r="C29" s="37"/>
      <c r="D29" s="37"/>
      <c r="E29" s="37"/>
      <c r="F29" s="59"/>
      <c r="G29" s="37"/>
      <c r="H29" s="29">
        <f t="shared" si="0"/>
        <v>0</v>
      </c>
      <c r="I29" s="314">
        <f t="shared" si="1"/>
        <v>0</v>
      </c>
    </row>
    <row r="30" spans="1:9" ht="12.75">
      <c r="A30" s="63"/>
      <c r="B30" s="57"/>
      <c r="C30" s="37"/>
      <c r="D30" s="37"/>
      <c r="E30" s="37"/>
      <c r="F30" s="59"/>
      <c r="G30" s="37"/>
      <c r="H30" s="29">
        <f t="shared" si="0"/>
        <v>0</v>
      </c>
      <c r="I30" s="314">
        <f t="shared" si="1"/>
        <v>0</v>
      </c>
    </row>
    <row r="31" spans="1:9" ht="12.75">
      <c r="A31" s="63"/>
      <c r="B31" s="57"/>
      <c r="C31" s="37"/>
      <c r="D31" s="37">
        <f t="shared" si="2"/>
        <v>0</v>
      </c>
      <c r="E31" s="37"/>
      <c r="F31" s="59"/>
      <c r="G31" s="37"/>
      <c r="H31" s="29">
        <f t="shared" si="0"/>
        <v>0</v>
      </c>
      <c r="I31" s="314">
        <f t="shared" si="1"/>
        <v>0</v>
      </c>
    </row>
    <row r="32" spans="1:9" ht="12.75">
      <c r="A32" s="63"/>
      <c r="B32" s="57"/>
      <c r="C32" s="37"/>
      <c r="D32" s="37">
        <f t="shared" si="2"/>
        <v>0</v>
      </c>
      <c r="E32" s="37"/>
      <c r="F32" s="59"/>
      <c r="G32" s="37"/>
      <c r="H32" s="29">
        <f t="shared" si="0"/>
        <v>0</v>
      </c>
      <c r="I32" s="314">
        <f t="shared" si="1"/>
        <v>0</v>
      </c>
    </row>
    <row r="33" spans="1:9" ht="12.75">
      <c r="A33" s="63"/>
      <c r="B33" s="57"/>
      <c r="C33" s="37"/>
      <c r="D33" s="37">
        <f t="shared" si="2"/>
        <v>0</v>
      </c>
      <c r="E33" s="37"/>
      <c r="F33" s="59"/>
      <c r="G33" s="37"/>
      <c r="H33" s="29">
        <f t="shared" si="0"/>
        <v>0</v>
      </c>
      <c r="I33" s="314">
        <f t="shared" si="1"/>
        <v>0</v>
      </c>
    </row>
    <row r="34" spans="1:9" ht="12.75">
      <c r="A34" s="63"/>
      <c r="B34" s="57"/>
      <c r="C34" s="37"/>
      <c r="D34" s="37">
        <f t="shared" si="2"/>
        <v>0</v>
      </c>
      <c r="E34" s="37"/>
      <c r="F34" s="59"/>
      <c r="G34" s="37"/>
      <c r="H34" s="29">
        <f t="shared" si="0"/>
        <v>0</v>
      </c>
      <c r="I34" s="314">
        <f t="shared" si="1"/>
        <v>0</v>
      </c>
    </row>
    <row r="35" spans="1:9" ht="12.75">
      <c r="A35" s="63"/>
      <c r="B35" s="57"/>
      <c r="C35" s="37"/>
      <c r="D35" s="37">
        <f t="shared" si="2"/>
        <v>0</v>
      </c>
      <c r="E35" s="37"/>
      <c r="F35" s="59"/>
      <c r="G35" s="37"/>
      <c r="H35" s="29">
        <f t="shared" si="0"/>
        <v>0</v>
      </c>
      <c r="I35" s="314">
        <f t="shared" si="1"/>
        <v>0</v>
      </c>
    </row>
    <row r="36" spans="1:9" ht="12.75">
      <c r="A36" s="63"/>
      <c r="B36" s="57"/>
      <c r="C36" s="37"/>
      <c r="D36" s="37">
        <f t="shared" si="2"/>
        <v>0</v>
      </c>
      <c r="E36" s="37"/>
      <c r="F36" s="59"/>
      <c r="G36" s="37"/>
      <c r="H36" s="29">
        <f t="shared" si="0"/>
        <v>0</v>
      </c>
      <c r="I36" s="314">
        <f t="shared" si="1"/>
        <v>0</v>
      </c>
    </row>
    <row r="37" spans="1:9" ht="12.75">
      <c r="A37" s="63"/>
      <c r="B37" s="57"/>
      <c r="C37" s="37"/>
      <c r="D37" s="37">
        <f t="shared" si="2"/>
        <v>0</v>
      </c>
      <c r="E37" s="37"/>
      <c r="F37" s="59"/>
      <c r="G37" s="37"/>
      <c r="H37" s="29">
        <f t="shared" si="0"/>
        <v>0</v>
      </c>
      <c r="I37" s="314">
        <f t="shared" si="1"/>
        <v>0</v>
      </c>
    </row>
    <row r="38" spans="1:9" ht="12.75">
      <c r="A38" s="63"/>
      <c r="B38" s="57"/>
      <c r="C38" s="37"/>
      <c r="D38" s="37">
        <f t="shared" si="2"/>
        <v>0</v>
      </c>
      <c r="E38" s="37"/>
      <c r="F38" s="59"/>
      <c r="G38" s="37"/>
      <c r="H38" s="29">
        <f t="shared" si="0"/>
        <v>0</v>
      </c>
      <c r="I38" s="314">
        <f t="shared" si="1"/>
        <v>0</v>
      </c>
    </row>
    <row r="39" spans="1:9" ht="12.75">
      <c r="A39" s="63"/>
      <c r="B39" s="57"/>
      <c r="C39" s="37"/>
      <c r="D39" s="37">
        <f t="shared" si="2"/>
        <v>0</v>
      </c>
      <c r="E39" s="37"/>
      <c r="F39" s="59"/>
      <c r="G39" s="37"/>
      <c r="H39" s="29">
        <f t="shared" si="0"/>
        <v>0</v>
      </c>
      <c r="I39" s="314">
        <f t="shared" si="1"/>
        <v>0</v>
      </c>
    </row>
    <row r="40" spans="1:9" ht="12.75">
      <c r="A40" s="63"/>
      <c r="B40" s="57"/>
      <c r="C40" s="37"/>
      <c r="D40" s="37">
        <f t="shared" si="2"/>
        <v>0</v>
      </c>
      <c r="E40" s="37"/>
      <c r="F40" s="59"/>
      <c r="G40" s="37"/>
      <c r="H40" s="29">
        <f t="shared" si="0"/>
        <v>0</v>
      </c>
      <c r="I40" s="314">
        <f t="shared" si="1"/>
        <v>0</v>
      </c>
    </row>
    <row r="41" spans="1:9" ht="12.75">
      <c r="A41" s="63"/>
      <c r="B41" s="57"/>
      <c r="C41" s="37"/>
      <c r="D41" s="37">
        <f t="shared" si="2"/>
        <v>0</v>
      </c>
      <c r="E41" s="37"/>
      <c r="F41" s="59"/>
      <c r="G41" s="37"/>
      <c r="H41" s="29">
        <f t="shared" si="0"/>
        <v>0</v>
      </c>
      <c r="I41" s="314">
        <f t="shared" si="1"/>
        <v>0</v>
      </c>
    </row>
    <row r="42" spans="1:9" ht="12.75">
      <c r="A42" s="63"/>
      <c r="B42" s="57"/>
      <c r="C42" s="37"/>
      <c r="D42" s="37">
        <f t="shared" si="2"/>
        <v>0</v>
      </c>
      <c r="E42" s="37"/>
      <c r="F42" s="59"/>
      <c r="G42" s="37"/>
      <c r="H42" s="29">
        <f t="shared" si="0"/>
        <v>0</v>
      </c>
      <c r="I42" s="314">
        <f t="shared" si="1"/>
        <v>0</v>
      </c>
    </row>
    <row r="43" spans="1:9" ht="12.75">
      <c r="A43" s="63"/>
      <c r="B43" s="57"/>
      <c r="C43" s="37"/>
      <c r="D43" s="37">
        <f t="shared" si="2"/>
        <v>0</v>
      </c>
      <c r="E43" s="37"/>
      <c r="F43" s="59"/>
      <c r="G43" s="37"/>
      <c r="H43" s="29">
        <f t="shared" si="0"/>
        <v>0</v>
      </c>
      <c r="I43" s="314">
        <f t="shared" si="1"/>
        <v>0</v>
      </c>
    </row>
    <row r="44" spans="1:9" ht="12.75">
      <c r="A44" s="63"/>
      <c r="B44" s="57"/>
      <c r="C44" s="37"/>
      <c r="D44" s="37">
        <f t="shared" si="2"/>
        <v>0</v>
      </c>
      <c r="E44" s="37"/>
      <c r="F44" s="59"/>
      <c r="G44" s="37"/>
      <c r="H44" s="29">
        <f t="shared" si="0"/>
        <v>0</v>
      </c>
      <c r="I44" s="314">
        <f t="shared" si="1"/>
        <v>0</v>
      </c>
    </row>
    <row r="45" spans="1:9" ht="12.75">
      <c r="A45" s="63"/>
      <c r="B45" s="57"/>
      <c r="C45" s="37"/>
      <c r="D45" s="37">
        <f t="shared" si="2"/>
        <v>0</v>
      </c>
      <c r="E45" s="37"/>
      <c r="F45" s="59"/>
      <c r="G45" s="37"/>
      <c r="H45" s="29">
        <f t="shared" si="0"/>
        <v>0</v>
      </c>
      <c r="I45" s="314">
        <f t="shared" si="1"/>
        <v>0</v>
      </c>
    </row>
    <row r="46" spans="1:9" ht="12.75">
      <c r="A46" s="63"/>
      <c r="B46" s="57"/>
      <c r="C46" s="37"/>
      <c r="D46" s="37">
        <f t="shared" si="2"/>
        <v>0</v>
      </c>
      <c r="E46" s="37"/>
      <c r="F46" s="59"/>
      <c r="G46" s="37"/>
      <c r="H46" s="29">
        <f t="shared" si="0"/>
        <v>0</v>
      </c>
      <c r="I46" s="314">
        <f t="shared" si="1"/>
        <v>0</v>
      </c>
    </row>
    <row r="47" spans="1:9" ht="12.75">
      <c r="A47" s="63"/>
      <c r="B47" s="57"/>
      <c r="C47" s="37"/>
      <c r="D47" s="37">
        <f t="shared" si="2"/>
        <v>0</v>
      </c>
      <c r="E47" s="37"/>
      <c r="F47" s="59"/>
      <c r="G47" s="37"/>
      <c r="H47" s="29">
        <f t="shared" si="0"/>
        <v>0</v>
      </c>
      <c r="I47" s="314">
        <f t="shared" si="1"/>
        <v>0</v>
      </c>
    </row>
    <row r="48" spans="1:9" ht="12.75">
      <c r="A48" s="63"/>
      <c r="B48" s="57"/>
      <c r="C48" s="37"/>
      <c r="D48" s="37">
        <f t="shared" si="2"/>
        <v>0</v>
      </c>
      <c r="E48" s="37"/>
      <c r="F48" s="59"/>
      <c r="G48" s="37"/>
      <c r="H48" s="29">
        <f t="shared" si="0"/>
        <v>0</v>
      </c>
      <c r="I48" s="314">
        <f t="shared" si="1"/>
        <v>0</v>
      </c>
    </row>
    <row r="49" spans="1:9" ht="12.75">
      <c r="A49" s="63"/>
      <c r="B49" s="57"/>
      <c r="C49" s="37"/>
      <c r="D49" s="37">
        <f t="shared" si="2"/>
        <v>0</v>
      </c>
      <c r="E49" s="37"/>
      <c r="F49" s="59"/>
      <c r="G49" s="37"/>
      <c r="H49" s="29">
        <f t="shared" si="0"/>
        <v>0</v>
      </c>
      <c r="I49" s="314">
        <f t="shared" si="1"/>
        <v>0</v>
      </c>
    </row>
    <row r="50" spans="1:9" ht="12.75">
      <c r="A50" s="63"/>
      <c r="B50" s="57"/>
      <c r="C50" s="37"/>
      <c r="D50" s="37">
        <f t="shared" si="2"/>
        <v>0</v>
      </c>
      <c r="E50" s="37"/>
      <c r="F50" s="59"/>
      <c r="G50" s="37"/>
      <c r="H50" s="29">
        <f t="shared" si="0"/>
        <v>0</v>
      </c>
      <c r="I50" s="314">
        <f t="shared" si="1"/>
        <v>0</v>
      </c>
    </row>
    <row r="51" spans="1:9" ht="12.75">
      <c r="A51" s="63"/>
      <c r="B51" s="57"/>
      <c r="C51" s="37"/>
      <c r="D51" s="37"/>
      <c r="E51" s="37"/>
      <c r="F51" s="59"/>
      <c r="G51" s="37"/>
      <c r="H51" s="29">
        <f t="shared" si="0"/>
        <v>0</v>
      </c>
      <c r="I51" s="314">
        <f t="shared" si="1"/>
        <v>0</v>
      </c>
    </row>
    <row r="52" spans="1:9" ht="12.75">
      <c r="A52" s="63"/>
      <c r="B52" s="57"/>
      <c r="C52" s="37"/>
      <c r="D52" s="37">
        <f t="shared" si="2"/>
        <v>0</v>
      </c>
      <c r="E52" s="37"/>
      <c r="F52" s="59"/>
      <c r="G52" s="37"/>
      <c r="H52" s="29">
        <f t="shared" si="0"/>
        <v>0</v>
      </c>
      <c r="I52" s="314">
        <f t="shared" si="1"/>
        <v>0</v>
      </c>
    </row>
    <row r="53" spans="1:9" ht="12.75">
      <c r="A53" s="63"/>
      <c r="B53" s="57"/>
      <c r="C53" s="37"/>
      <c r="D53" s="37">
        <f t="shared" si="2"/>
        <v>0</v>
      </c>
      <c r="E53" s="37"/>
      <c r="F53" s="59"/>
      <c r="G53" s="37"/>
      <c r="H53" s="29">
        <f t="shared" si="0"/>
        <v>0</v>
      </c>
      <c r="I53" s="314">
        <f t="shared" si="1"/>
        <v>0</v>
      </c>
    </row>
    <row r="54" spans="1:9" ht="12.75">
      <c r="A54" s="63"/>
      <c r="B54" s="57"/>
      <c r="C54" s="37"/>
      <c r="D54" s="37">
        <f t="shared" si="2"/>
        <v>0</v>
      </c>
      <c r="E54" s="37"/>
      <c r="F54" s="59"/>
      <c r="G54" s="37"/>
      <c r="H54" s="29">
        <f t="shared" si="0"/>
        <v>0</v>
      </c>
      <c r="I54" s="314">
        <f t="shared" si="1"/>
        <v>0</v>
      </c>
    </row>
    <row r="55" spans="1:9" ht="12.75">
      <c r="A55" s="63"/>
      <c r="B55" s="57"/>
      <c r="C55" s="37"/>
      <c r="D55" s="37">
        <f t="shared" si="2"/>
        <v>0</v>
      </c>
      <c r="E55" s="37"/>
      <c r="F55" s="59"/>
      <c r="G55" s="37"/>
      <c r="H55" s="29">
        <f t="shared" si="0"/>
        <v>0</v>
      </c>
      <c r="I55" s="314">
        <f t="shared" si="1"/>
        <v>0</v>
      </c>
    </row>
    <row r="56" spans="1:9" ht="12.75">
      <c r="A56" s="63"/>
      <c r="B56" s="57"/>
      <c r="C56" s="37"/>
      <c r="D56" s="37">
        <f t="shared" si="2"/>
        <v>0</v>
      </c>
      <c r="E56" s="37"/>
      <c r="F56" s="59"/>
      <c r="G56" s="37"/>
      <c r="H56" s="29">
        <f t="shared" si="0"/>
        <v>0</v>
      </c>
      <c r="I56" s="314">
        <f t="shared" si="1"/>
        <v>0</v>
      </c>
    </row>
    <row r="57" spans="1:9" ht="12.75">
      <c r="A57" s="63"/>
      <c r="B57" s="57"/>
      <c r="C57" s="37"/>
      <c r="D57" s="37">
        <f t="shared" si="2"/>
        <v>0</v>
      </c>
      <c r="E57" s="37"/>
      <c r="F57" s="59"/>
      <c r="G57" s="37"/>
      <c r="H57" s="29">
        <f t="shared" si="0"/>
        <v>0</v>
      </c>
      <c r="I57" s="314">
        <f t="shared" si="1"/>
        <v>0</v>
      </c>
    </row>
    <row r="58" spans="1:9" ht="12.75">
      <c r="A58" s="63"/>
      <c r="B58" s="57"/>
      <c r="C58" s="37"/>
      <c r="D58" s="37">
        <f t="shared" si="2"/>
        <v>0</v>
      </c>
      <c r="E58" s="37"/>
      <c r="F58" s="59"/>
      <c r="G58" s="37"/>
      <c r="H58" s="29">
        <f t="shared" si="0"/>
        <v>0</v>
      </c>
      <c r="I58" s="314">
        <f t="shared" si="1"/>
        <v>0</v>
      </c>
    </row>
    <row r="59" spans="1:9" ht="12.75">
      <c r="A59" s="63"/>
      <c r="B59" s="57"/>
      <c r="C59" s="37"/>
      <c r="D59" s="37">
        <f t="shared" si="2"/>
        <v>0</v>
      </c>
      <c r="E59" s="37"/>
      <c r="F59" s="59"/>
      <c r="G59" s="37"/>
      <c r="H59" s="29">
        <f t="shared" si="0"/>
        <v>0</v>
      </c>
      <c r="I59" s="314">
        <f t="shared" si="1"/>
        <v>0</v>
      </c>
    </row>
    <row r="60" spans="1:9" ht="12.75">
      <c r="A60" s="63"/>
      <c r="B60" s="57"/>
      <c r="C60" s="37"/>
      <c r="D60" s="37">
        <f t="shared" si="2"/>
        <v>0</v>
      </c>
      <c r="E60" s="37"/>
      <c r="F60" s="59"/>
      <c r="G60" s="37"/>
      <c r="H60" s="29">
        <f t="shared" si="0"/>
        <v>0</v>
      </c>
      <c r="I60" s="314">
        <f t="shared" si="1"/>
        <v>0</v>
      </c>
    </row>
    <row r="61" spans="1:9" ht="12.75">
      <c r="A61" s="63"/>
      <c r="B61" s="57"/>
      <c r="C61" s="37"/>
      <c r="D61" s="37">
        <f t="shared" si="2"/>
        <v>0</v>
      </c>
      <c r="E61" s="37"/>
      <c r="F61" s="59"/>
      <c r="G61" s="37"/>
      <c r="H61" s="29">
        <f t="shared" si="0"/>
        <v>0</v>
      </c>
      <c r="I61" s="314">
        <f t="shared" si="1"/>
        <v>0</v>
      </c>
    </row>
    <row r="62" spans="1:9" ht="12.75">
      <c r="A62" s="63"/>
      <c r="B62" s="57"/>
      <c r="C62" s="37"/>
      <c r="D62" s="37">
        <f t="shared" si="2"/>
        <v>0</v>
      </c>
      <c r="E62" s="37"/>
      <c r="F62" s="59"/>
      <c r="G62" s="37"/>
      <c r="H62" s="29">
        <f t="shared" si="0"/>
        <v>0</v>
      </c>
      <c r="I62" s="314">
        <f t="shared" si="1"/>
        <v>0</v>
      </c>
    </row>
    <row r="63" spans="1:9" ht="12.75">
      <c r="A63" s="63"/>
      <c r="B63" s="57"/>
      <c r="C63" s="37"/>
      <c r="D63" s="37">
        <f t="shared" si="2"/>
        <v>0</v>
      </c>
      <c r="E63" s="37"/>
      <c r="F63" s="59"/>
      <c r="G63" s="37"/>
      <c r="H63" s="29">
        <f t="shared" si="0"/>
        <v>0</v>
      </c>
      <c r="I63" s="314">
        <f t="shared" si="1"/>
        <v>0</v>
      </c>
    </row>
    <row r="64" spans="1:9" ht="12.75">
      <c r="A64" s="63"/>
      <c r="B64" s="57"/>
      <c r="C64" s="37"/>
      <c r="D64" s="37">
        <f t="shared" si="2"/>
        <v>0</v>
      </c>
      <c r="E64" s="37"/>
      <c r="F64" s="59"/>
      <c r="G64" s="37"/>
      <c r="H64" s="29">
        <f t="shared" si="0"/>
        <v>0</v>
      </c>
      <c r="I64" s="314">
        <f t="shared" si="1"/>
        <v>0</v>
      </c>
    </row>
    <row r="65" spans="1:9" ht="13.5" thickBot="1">
      <c r="A65" s="63"/>
      <c r="B65" s="60"/>
      <c r="C65" s="43"/>
      <c r="D65" s="43">
        <f t="shared" si="2"/>
        <v>0</v>
      </c>
      <c r="E65" s="43"/>
      <c r="F65" s="61"/>
      <c r="G65" s="43"/>
      <c r="H65" s="72">
        <f t="shared" si="0"/>
        <v>0</v>
      </c>
      <c r="I65" s="315">
        <f t="shared" si="1"/>
        <v>0</v>
      </c>
    </row>
    <row r="66" spans="1:9" ht="14.25" thickBot="1" thickTop="1">
      <c r="A66" s="84" t="s">
        <v>116</v>
      </c>
      <c r="B66" s="160"/>
      <c r="C66" s="152"/>
      <c r="D66" s="161">
        <f>SUM(D27:D65)</f>
        <v>0</v>
      </c>
      <c r="E66" s="161"/>
      <c r="F66" s="161">
        <f>SUM(F27:F65)</f>
        <v>0</v>
      </c>
      <c r="G66" s="161">
        <f>SUM(G27:G65)</f>
        <v>0</v>
      </c>
      <c r="H66" s="31">
        <f>SUM(H27:H65)</f>
        <v>0</v>
      </c>
      <c r="I66" s="316">
        <f>SUM(I27:I65)</f>
        <v>0</v>
      </c>
    </row>
    <row r="67" spans="1:9" ht="13.5" thickBot="1">
      <c r="A67" s="45"/>
      <c r="B67" s="59"/>
      <c r="C67" s="37"/>
      <c r="D67" s="37"/>
      <c r="E67" s="37"/>
      <c r="F67" s="59"/>
      <c r="G67" s="37"/>
      <c r="H67" s="37"/>
      <c r="I67" s="1"/>
    </row>
    <row r="68" spans="1:9" ht="13.5" thickBot="1">
      <c r="A68" s="86" t="s">
        <v>138</v>
      </c>
      <c r="B68" s="163">
        <f>I68</f>
        <v>0</v>
      </c>
      <c r="C68" s="154"/>
      <c r="D68" s="154">
        <f>D12+D19+D26+D66</f>
        <v>0</v>
      </c>
      <c r="E68" s="154"/>
      <c r="F68" s="162">
        <f>F12+F19+F26+F66</f>
        <v>0</v>
      </c>
      <c r="G68" s="162">
        <f>G12+G19+G26+G66</f>
        <v>0</v>
      </c>
      <c r="H68" s="78">
        <f>H12+H19+H26+H66</f>
        <v>0</v>
      </c>
      <c r="I68" s="317">
        <f>I12+I19+I26+I66</f>
        <v>0</v>
      </c>
    </row>
  </sheetData>
  <mergeCells count="4">
    <mergeCell ref="A1:H1"/>
    <mergeCell ref="A2:H2"/>
    <mergeCell ref="C4:D4"/>
    <mergeCell ref="E4:F4"/>
  </mergeCells>
  <printOptions gridLines="1" horizontalCentered="1"/>
  <pageMargins left="0.75" right="0.5" top="0.5" bottom="0.75" header="0.25" footer="0.5"/>
  <pageSetup fitToHeight="1" fitToWidth="1" horizontalDpi="600" verticalDpi="600" orientation="portrait" scale="75" r:id="rId1"/>
  <headerFooter alignWithMargins="0">
    <oddFooter>&amp;L$Benefit.xls(MedCost)&amp;C&amp;D&amp;R&amp;P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74"/>
  <sheetViews>
    <sheetView showZeros="0" zoomScale="85" zoomScaleNormal="85" workbookViewId="0" topLeftCell="A1">
      <pane ySplit="5" topLeftCell="BM52" activePane="bottomLeft" state="frozen"/>
      <selection pane="topLeft" activeCell="H55" sqref="H55"/>
      <selection pane="bottomLeft" activeCell="H3" sqref="H3"/>
    </sheetView>
  </sheetViews>
  <sheetFormatPr defaultColWidth="9.140625" defaultRowHeight="12.75"/>
  <cols>
    <col min="1" max="1" width="36.7109375" style="0" customWidth="1"/>
    <col min="2" max="8" width="12.7109375" style="0" customWidth="1"/>
  </cols>
  <sheetData>
    <row r="1" spans="1:8" ht="20.25">
      <c r="A1" s="372" t="s">
        <v>119</v>
      </c>
      <c r="B1" s="372"/>
      <c r="C1" s="372"/>
      <c r="D1" s="372"/>
      <c r="E1" s="372"/>
      <c r="F1" s="372"/>
      <c r="G1" s="372"/>
      <c r="H1" s="372"/>
    </row>
    <row r="2" spans="1:8" ht="12.75">
      <c r="A2" s="377" t="s">
        <v>31</v>
      </c>
      <c r="B2" s="378"/>
      <c r="C2" s="378"/>
      <c r="D2" s="378"/>
      <c r="E2" s="378"/>
      <c r="F2" s="378"/>
      <c r="G2" s="378"/>
      <c r="H2" s="378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13.5" thickBot="1">
      <c r="A4" s="66" t="s">
        <v>53</v>
      </c>
      <c r="B4" s="48" t="s">
        <v>55</v>
      </c>
      <c r="C4" s="375" t="s">
        <v>197</v>
      </c>
      <c r="D4" s="380"/>
      <c r="E4" s="374" t="s">
        <v>198</v>
      </c>
      <c r="F4" s="380"/>
      <c r="G4" s="67" t="s">
        <v>9</v>
      </c>
      <c r="H4" s="48" t="s">
        <v>10</v>
      </c>
    </row>
    <row r="5" spans="1:8" ht="13.5" thickBot="1">
      <c r="A5" s="68" t="s">
        <v>54</v>
      </c>
      <c r="B5" s="49" t="s">
        <v>123</v>
      </c>
      <c r="C5" s="69" t="s">
        <v>118</v>
      </c>
      <c r="D5" s="70" t="s">
        <v>135</v>
      </c>
      <c r="E5" s="49" t="s">
        <v>99</v>
      </c>
      <c r="F5" s="70" t="s">
        <v>135</v>
      </c>
      <c r="G5" s="70" t="s">
        <v>124</v>
      </c>
      <c r="H5" s="70" t="s">
        <v>124</v>
      </c>
    </row>
    <row r="6" spans="1:8" ht="12.75">
      <c r="A6" s="319" t="s">
        <v>57</v>
      </c>
      <c r="B6" s="57"/>
      <c r="C6" s="35"/>
      <c r="D6" s="35"/>
      <c r="E6" s="35"/>
      <c r="F6" s="58"/>
      <c r="G6" s="35"/>
      <c r="H6" s="266">
        <f>B6*C6*D6/60+E6*F6+G6</f>
        <v>0</v>
      </c>
    </row>
    <row r="7" spans="1:8" ht="12.75">
      <c r="A7" s="63"/>
      <c r="B7" s="57"/>
      <c r="C7" s="37"/>
      <c r="D7" s="37"/>
      <c r="E7" s="37"/>
      <c r="F7" s="59"/>
      <c r="G7" s="37"/>
      <c r="H7" s="29">
        <f>B7*C7*D7/60+E7*F7+G7</f>
        <v>0</v>
      </c>
    </row>
    <row r="8" spans="1:8" ht="12.75">
      <c r="A8" s="63"/>
      <c r="B8" s="57"/>
      <c r="C8" s="37"/>
      <c r="D8" s="37"/>
      <c r="E8" s="37"/>
      <c r="F8" s="59"/>
      <c r="G8" s="37"/>
      <c r="H8" s="29">
        <f aca="true" t="shared" si="0" ref="H8:H23">B8*C8*D8/60+E8*F8+G8</f>
        <v>0</v>
      </c>
    </row>
    <row r="9" spans="1:8" ht="12.75">
      <c r="A9" s="63"/>
      <c r="B9" s="57"/>
      <c r="C9" s="37"/>
      <c r="D9" s="37"/>
      <c r="E9" s="37"/>
      <c r="F9" s="59"/>
      <c r="G9" s="37"/>
      <c r="H9" s="29">
        <f t="shared" si="0"/>
        <v>0</v>
      </c>
    </row>
    <row r="10" spans="1:8" ht="12.75">
      <c r="A10" s="63"/>
      <c r="B10" s="57"/>
      <c r="C10" s="37"/>
      <c r="D10" s="37"/>
      <c r="E10" s="37"/>
      <c r="F10" s="59"/>
      <c r="G10" s="37"/>
      <c r="H10" s="29">
        <f t="shared" si="0"/>
        <v>0</v>
      </c>
    </row>
    <row r="11" spans="1:8" ht="12.75">
      <c r="A11" s="63"/>
      <c r="B11" s="57"/>
      <c r="C11" s="37"/>
      <c r="D11" s="37"/>
      <c r="E11" s="37"/>
      <c r="F11" s="59"/>
      <c r="G11" s="37"/>
      <c r="H11" s="29">
        <f t="shared" si="0"/>
        <v>0</v>
      </c>
    </row>
    <row r="12" spans="1:8" ht="12.75">
      <c r="A12" s="63"/>
      <c r="B12" s="57"/>
      <c r="C12" s="37"/>
      <c r="D12" s="37"/>
      <c r="E12" s="37"/>
      <c r="F12" s="59"/>
      <c r="G12" s="37"/>
      <c r="H12" s="29">
        <f t="shared" si="0"/>
        <v>0</v>
      </c>
    </row>
    <row r="13" spans="1:8" ht="12.75">
      <c r="A13" s="63"/>
      <c r="B13" s="57"/>
      <c r="C13" s="37"/>
      <c r="D13" s="37"/>
      <c r="E13" s="37"/>
      <c r="F13" s="59"/>
      <c r="G13" s="37"/>
      <c r="H13" s="29">
        <f t="shared" si="0"/>
        <v>0</v>
      </c>
    </row>
    <row r="14" spans="1:8" ht="12.75">
      <c r="A14" s="63"/>
      <c r="B14" s="57"/>
      <c r="C14" s="37"/>
      <c r="D14" s="37"/>
      <c r="E14" s="37"/>
      <c r="F14" s="59"/>
      <c r="G14" s="37"/>
      <c r="H14" s="29">
        <f t="shared" si="0"/>
        <v>0</v>
      </c>
    </row>
    <row r="15" spans="1:8" ht="12.75">
      <c r="A15" s="63"/>
      <c r="B15" s="57"/>
      <c r="C15" s="37"/>
      <c r="D15" s="37"/>
      <c r="E15" s="37"/>
      <c r="F15" s="59"/>
      <c r="G15" s="37"/>
      <c r="H15" s="29">
        <f t="shared" si="0"/>
        <v>0</v>
      </c>
    </row>
    <row r="16" spans="1:8" ht="12.75">
      <c r="A16" s="63"/>
      <c r="B16" s="57"/>
      <c r="C16" s="37"/>
      <c r="D16" s="37"/>
      <c r="E16" s="37"/>
      <c r="F16" s="59"/>
      <c r="G16" s="37"/>
      <c r="H16" s="29">
        <f t="shared" si="0"/>
        <v>0</v>
      </c>
    </row>
    <row r="17" spans="1:8" ht="12.75">
      <c r="A17" s="63"/>
      <c r="B17" s="57"/>
      <c r="C17" s="37"/>
      <c r="D17" s="37"/>
      <c r="E17" s="37"/>
      <c r="F17" s="59"/>
      <c r="G17" s="37"/>
      <c r="H17" s="29">
        <f t="shared" si="0"/>
        <v>0</v>
      </c>
    </row>
    <row r="18" spans="1:8" ht="12.75">
      <c r="A18" s="63"/>
      <c r="B18" s="57"/>
      <c r="C18" s="37"/>
      <c r="D18" s="37"/>
      <c r="E18" s="37"/>
      <c r="F18" s="59"/>
      <c r="G18" s="37"/>
      <c r="H18" s="29">
        <f t="shared" si="0"/>
        <v>0</v>
      </c>
    </row>
    <row r="19" spans="1:8" ht="12.75">
      <c r="A19" s="63"/>
      <c r="B19" s="57"/>
      <c r="C19" s="37"/>
      <c r="D19" s="37"/>
      <c r="E19" s="37"/>
      <c r="F19" s="59"/>
      <c r="G19" s="37"/>
      <c r="H19" s="29">
        <f t="shared" si="0"/>
        <v>0</v>
      </c>
    </row>
    <row r="20" spans="1:8" ht="12.75">
      <c r="A20" s="63"/>
      <c r="B20" s="57"/>
      <c r="C20" s="37"/>
      <c r="D20" s="37"/>
      <c r="E20" s="37"/>
      <c r="F20" s="59"/>
      <c r="G20" s="37"/>
      <c r="H20" s="29">
        <f t="shared" si="0"/>
        <v>0</v>
      </c>
    </row>
    <row r="21" spans="1:8" ht="12.75">
      <c r="A21" s="63"/>
      <c r="B21" s="57"/>
      <c r="C21" s="37"/>
      <c r="D21" s="37"/>
      <c r="E21" s="37"/>
      <c r="F21" s="59"/>
      <c r="G21" s="37"/>
      <c r="H21" s="29">
        <f t="shared" si="0"/>
        <v>0</v>
      </c>
    </row>
    <row r="22" spans="1:8" ht="12.75">
      <c r="A22" s="63"/>
      <c r="B22" s="57"/>
      <c r="C22" s="37"/>
      <c r="D22" s="37"/>
      <c r="E22" s="37"/>
      <c r="F22" s="59"/>
      <c r="G22" s="37"/>
      <c r="H22" s="29">
        <f t="shared" si="0"/>
        <v>0</v>
      </c>
    </row>
    <row r="23" spans="1:8" ht="12.75">
      <c r="A23" s="64"/>
      <c r="B23" s="57"/>
      <c r="C23" s="37"/>
      <c r="D23" s="37"/>
      <c r="E23" s="37"/>
      <c r="F23" s="59"/>
      <c r="G23" s="37"/>
      <c r="H23" s="29">
        <f t="shared" si="0"/>
        <v>0</v>
      </c>
    </row>
    <row r="24" spans="1:8" ht="13.5" thickBot="1">
      <c r="A24" s="63"/>
      <c r="B24" s="60"/>
      <c r="C24" s="43"/>
      <c r="D24" s="43"/>
      <c r="E24" s="43"/>
      <c r="F24" s="61"/>
      <c r="G24" s="43"/>
      <c r="H24" s="72">
        <f>B24*C24*D24/60+E24*F24+G24</f>
        <v>0</v>
      </c>
    </row>
    <row r="25" spans="1:8" ht="14.25" thickBot="1" thickTop="1">
      <c r="A25" s="73" t="s">
        <v>62</v>
      </c>
      <c r="B25" s="160">
        <f>SUM(B6:B24)</f>
        <v>0</v>
      </c>
      <c r="C25" s="152"/>
      <c r="D25" s="152">
        <f>SUM(D6:D24)</f>
        <v>0</v>
      </c>
      <c r="E25" s="152"/>
      <c r="F25" s="161">
        <f>SUM(F6:F24)</f>
        <v>0</v>
      </c>
      <c r="G25" s="152">
        <f>SUM(G6:G24)</f>
        <v>0</v>
      </c>
      <c r="H25" s="31">
        <f>SUM(H6:H24)</f>
        <v>0</v>
      </c>
    </row>
    <row r="26" spans="1:8" ht="13.5" thickBot="1">
      <c r="A26" s="56"/>
      <c r="B26" s="59"/>
      <c r="C26" s="37"/>
      <c r="D26" s="37"/>
      <c r="E26" s="37"/>
      <c r="F26" s="59"/>
      <c r="G26" s="37"/>
      <c r="H26" s="44"/>
    </row>
    <row r="27" spans="1:8" ht="12.75">
      <c r="A27" s="71" t="s">
        <v>58</v>
      </c>
      <c r="B27" s="62"/>
      <c r="C27" s="35"/>
      <c r="D27" s="35"/>
      <c r="E27" s="35"/>
      <c r="F27" s="58"/>
      <c r="G27" s="35"/>
      <c r="H27" s="27">
        <f>B27*C27*D27/60+E27*F27+G27</f>
        <v>0</v>
      </c>
    </row>
    <row r="28" spans="1:8" ht="12.75">
      <c r="A28" s="63"/>
      <c r="B28" s="57"/>
      <c r="C28" s="37"/>
      <c r="D28" s="37"/>
      <c r="E28" s="37"/>
      <c r="F28" s="59"/>
      <c r="G28" s="37"/>
      <c r="H28" s="29">
        <f>B28*C28*D28/60+E28*F28+G28</f>
        <v>0</v>
      </c>
    </row>
    <row r="29" spans="1:8" ht="12.75">
      <c r="A29" s="63"/>
      <c r="B29" s="57"/>
      <c r="C29" s="37"/>
      <c r="D29" s="37"/>
      <c r="E29" s="37"/>
      <c r="F29" s="59"/>
      <c r="G29" s="37"/>
      <c r="H29" s="29">
        <f aca="true" t="shared" si="1" ref="H29:H45">B29*C29*D29/60+E29*F29+G29</f>
        <v>0</v>
      </c>
    </row>
    <row r="30" spans="1:8" ht="12.75">
      <c r="A30" s="63"/>
      <c r="B30" s="57"/>
      <c r="C30" s="37"/>
      <c r="D30" s="37"/>
      <c r="E30" s="37"/>
      <c r="F30" s="59"/>
      <c r="G30" s="37"/>
      <c r="H30" s="29">
        <f t="shared" si="1"/>
        <v>0</v>
      </c>
    </row>
    <row r="31" spans="1:8" ht="12.75">
      <c r="A31" s="63"/>
      <c r="B31" s="57"/>
      <c r="C31" s="37"/>
      <c r="D31" s="37"/>
      <c r="E31" s="37"/>
      <c r="F31" s="59"/>
      <c r="G31" s="37"/>
      <c r="H31" s="29">
        <f t="shared" si="1"/>
        <v>0</v>
      </c>
    </row>
    <row r="32" spans="1:8" ht="12.75">
      <c r="A32" s="63"/>
      <c r="B32" s="57"/>
      <c r="C32" s="37"/>
      <c r="D32" s="37"/>
      <c r="E32" s="37"/>
      <c r="F32" s="59"/>
      <c r="G32" s="37"/>
      <c r="H32" s="29">
        <f t="shared" si="1"/>
        <v>0</v>
      </c>
    </row>
    <row r="33" spans="1:8" ht="12.75">
      <c r="A33" s="63"/>
      <c r="B33" s="57"/>
      <c r="C33" s="37"/>
      <c r="D33" s="37"/>
      <c r="E33" s="37"/>
      <c r="F33" s="59"/>
      <c r="G33" s="37"/>
      <c r="H33" s="29">
        <f t="shared" si="1"/>
        <v>0</v>
      </c>
    </row>
    <row r="34" spans="1:8" ht="12.75">
      <c r="A34" s="63"/>
      <c r="B34" s="57"/>
      <c r="C34" s="37"/>
      <c r="D34" s="37"/>
      <c r="E34" s="37"/>
      <c r="F34" s="59"/>
      <c r="G34" s="37"/>
      <c r="H34" s="29">
        <f t="shared" si="1"/>
        <v>0</v>
      </c>
    </row>
    <row r="35" spans="1:8" ht="12.75">
      <c r="A35" s="63"/>
      <c r="B35" s="57"/>
      <c r="C35" s="37"/>
      <c r="D35" s="37"/>
      <c r="E35" s="37"/>
      <c r="F35" s="59"/>
      <c r="G35" s="37"/>
      <c r="H35" s="29">
        <f t="shared" si="1"/>
        <v>0</v>
      </c>
    </row>
    <row r="36" spans="1:8" ht="12.75">
      <c r="A36" s="63"/>
      <c r="B36" s="57"/>
      <c r="C36" s="37"/>
      <c r="D36" s="37"/>
      <c r="E36" s="37"/>
      <c r="F36" s="59"/>
      <c r="G36" s="37"/>
      <c r="H36" s="29">
        <f t="shared" si="1"/>
        <v>0</v>
      </c>
    </row>
    <row r="37" spans="1:8" ht="12.75">
      <c r="A37" s="63"/>
      <c r="B37" s="57"/>
      <c r="C37" s="37"/>
      <c r="D37" s="37"/>
      <c r="E37" s="37"/>
      <c r="F37" s="59"/>
      <c r="G37" s="37"/>
      <c r="H37" s="29">
        <f t="shared" si="1"/>
        <v>0</v>
      </c>
    </row>
    <row r="38" spans="1:8" ht="12.75">
      <c r="A38" s="63"/>
      <c r="B38" s="57"/>
      <c r="C38" s="37"/>
      <c r="D38" s="37"/>
      <c r="E38" s="37"/>
      <c r="F38" s="59"/>
      <c r="G38" s="37"/>
      <c r="H38" s="29">
        <f t="shared" si="1"/>
        <v>0</v>
      </c>
    </row>
    <row r="39" spans="1:8" ht="12.75">
      <c r="A39" s="63"/>
      <c r="B39" s="57"/>
      <c r="C39" s="37"/>
      <c r="D39" s="37"/>
      <c r="E39" s="37"/>
      <c r="F39" s="59"/>
      <c r="G39" s="37"/>
      <c r="H39" s="29">
        <f t="shared" si="1"/>
        <v>0</v>
      </c>
    </row>
    <row r="40" spans="1:8" ht="12.75">
      <c r="A40" s="63"/>
      <c r="B40" s="57"/>
      <c r="C40" s="37"/>
      <c r="D40" s="37"/>
      <c r="E40" s="37"/>
      <c r="F40" s="59"/>
      <c r="G40" s="37"/>
      <c r="H40" s="29">
        <f t="shared" si="1"/>
        <v>0</v>
      </c>
    </row>
    <row r="41" spans="1:8" ht="12.75">
      <c r="A41" s="63"/>
      <c r="B41" s="57"/>
      <c r="C41" s="37"/>
      <c r="D41" s="37"/>
      <c r="E41" s="37"/>
      <c r="F41" s="59"/>
      <c r="G41" s="37"/>
      <c r="H41" s="29">
        <f t="shared" si="1"/>
        <v>0</v>
      </c>
    </row>
    <row r="42" spans="1:8" ht="12.75">
      <c r="A42" s="63"/>
      <c r="B42" s="57"/>
      <c r="C42" s="37"/>
      <c r="D42" s="37"/>
      <c r="E42" s="37"/>
      <c r="F42" s="59"/>
      <c r="G42" s="37"/>
      <c r="H42" s="29">
        <f t="shared" si="1"/>
        <v>0</v>
      </c>
    </row>
    <row r="43" spans="1:8" ht="12.75">
      <c r="A43" s="63"/>
      <c r="B43" s="57"/>
      <c r="C43" s="37"/>
      <c r="D43" s="37"/>
      <c r="E43" s="37"/>
      <c r="F43" s="59"/>
      <c r="G43" s="37"/>
      <c r="H43" s="29">
        <f t="shared" si="1"/>
        <v>0</v>
      </c>
    </row>
    <row r="44" spans="1:8" ht="12.75">
      <c r="A44" s="63"/>
      <c r="B44" s="57"/>
      <c r="C44" s="37"/>
      <c r="D44" s="37"/>
      <c r="E44" s="37"/>
      <c r="F44" s="59"/>
      <c r="G44" s="37"/>
      <c r="H44" s="29">
        <f t="shared" si="1"/>
        <v>0</v>
      </c>
    </row>
    <row r="45" spans="1:8" ht="12.75">
      <c r="A45" s="63"/>
      <c r="B45" s="57"/>
      <c r="C45" s="37"/>
      <c r="D45" s="37"/>
      <c r="E45" s="37"/>
      <c r="F45" s="59"/>
      <c r="G45" s="37"/>
      <c r="H45" s="29">
        <f t="shared" si="1"/>
        <v>0</v>
      </c>
    </row>
    <row r="46" spans="1:8" ht="13.5" thickBot="1">
      <c r="A46" s="63"/>
      <c r="B46" s="60"/>
      <c r="C46" s="43"/>
      <c r="D46" s="43"/>
      <c r="E46" s="43"/>
      <c r="F46" s="61"/>
      <c r="G46" s="43"/>
      <c r="H46" s="72">
        <f aca="true" t="shared" si="2" ref="H46:H65">B46*C46*D46/60+E46*F46+G46</f>
        <v>0</v>
      </c>
    </row>
    <row r="47" spans="1:8" ht="14.25" thickBot="1" thickTop="1">
      <c r="A47" s="75" t="s">
        <v>59</v>
      </c>
      <c r="B47" s="160">
        <f>SUM(B27:B46)</f>
        <v>0</v>
      </c>
      <c r="C47" s="161"/>
      <c r="D47" s="161">
        <f>SUM(D27:D46)</f>
        <v>0</v>
      </c>
      <c r="E47" s="161"/>
      <c r="F47" s="161">
        <f>SUM(F27:F46)</f>
        <v>0</v>
      </c>
      <c r="G47" s="161">
        <f>SUM(G27:G46)</f>
        <v>0</v>
      </c>
      <c r="H47" s="74">
        <f>SUM(H27:H46)</f>
        <v>0</v>
      </c>
    </row>
    <row r="48" spans="1:8" ht="13.5" thickBot="1">
      <c r="A48" s="56"/>
      <c r="B48" s="59"/>
      <c r="C48" s="37"/>
      <c r="D48" s="37"/>
      <c r="E48" s="37"/>
      <c r="F48" s="59"/>
      <c r="G48" s="37"/>
      <c r="H48" s="37">
        <f t="shared" si="2"/>
        <v>0</v>
      </c>
    </row>
    <row r="49" spans="1:8" ht="12.75">
      <c r="A49" s="71" t="s">
        <v>61</v>
      </c>
      <c r="B49" s="62"/>
      <c r="C49" s="35"/>
      <c r="D49" s="35"/>
      <c r="E49" s="35"/>
      <c r="F49" s="58"/>
      <c r="G49" s="35"/>
      <c r="H49" s="27">
        <f t="shared" si="2"/>
        <v>0</v>
      </c>
    </row>
    <row r="50" spans="1:8" ht="12.75">
      <c r="A50" s="63"/>
      <c r="B50" s="57"/>
      <c r="C50" s="37"/>
      <c r="D50" s="37"/>
      <c r="E50" s="37"/>
      <c r="F50" s="59"/>
      <c r="G50" s="37"/>
      <c r="H50" s="29">
        <f t="shared" si="2"/>
        <v>0</v>
      </c>
    </row>
    <row r="51" spans="1:8" ht="12.75">
      <c r="A51" s="63"/>
      <c r="B51" s="57"/>
      <c r="C51" s="37"/>
      <c r="D51" s="37"/>
      <c r="E51" s="37"/>
      <c r="F51" s="59"/>
      <c r="G51" s="37"/>
      <c r="H51" s="29">
        <f t="shared" si="2"/>
        <v>0</v>
      </c>
    </row>
    <row r="52" spans="1:8" ht="12.75">
      <c r="A52" s="63"/>
      <c r="B52" s="57"/>
      <c r="C52" s="37"/>
      <c r="D52" s="37"/>
      <c r="E52" s="37"/>
      <c r="F52" s="59"/>
      <c r="G52" s="37"/>
      <c r="H52" s="29">
        <f t="shared" si="2"/>
        <v>0</v>
      </c>
    </row>
    <row r="53" spans="1:8" ht="12.75">
      <c r="A53" s="63"/>
      <c r="B53" s="57"/>
      <c r="C53" s="37"/>
      <c r="D53" s="37"/>
      <c r="E53" s="37"/>
      <c r="F53" s="59"/>
      <c r="G53" s="37"/>
      <c r="H53" s="29">
        <f t="shared" si="2"/>
        <v>0</v>
      </c>
    </row>
    <row r="54" spans="1:8" ht="12.75">
      <c r="A54" s="63"/>
      <c r="B54" s="57"/>
      <c r="C54" s="37"/>
      <c r="D54" s="37"/>
      <c r="E54" s="37"/>
      <c r="F54" s="59"/>
      <c r="G54" s="37"/>
      <c r="H54" s="29">
        <f t="shared" si="2"/>
        <v>0</v>
      </c>
    </row>
    <row r="55" spans="1:8" ht="12.75">
      <c r="A55" s="63"/>
      <c r="B55" s="57"/>
      <c r="C55" s="37"/>
      <c r="D55" s="37"/>
      <c r="E55" s="37"/>
      <c r="F55" s="59"/>
      <c r="G55" s="37"/>
      <c r="H55" s="29">
        <f t="shared" si="2"/>
        <v>0</v>
      </c>
    </row>
    <row r="56" spans="1:8" ht="12.75">
      <c r="A56" s="63"/>
      <c r="B56" s="57"/>
      <c r="C56" s="37"/>
      <c r="D56" s="37"/>
      <c r="E56" s="37"/>
      <c r="F56" s="59"/>
      <c r="G56" s="37"/>
      <c r="H56" s="29">
        <f t="shared" si="2"/>
        <v>0</v>
      </c>
    </row>
    <row r="57" spans="1:8" ht="12.75">
      <c r="A57" s="63"/>
      <c r="B57" s="57"/>
      <c r="C57" s="37"/>
      <c r="D57" s="37"/>
      <c r="E57" s="37"/>
      <c r="F57" s="59"/>
      <c r="G57" s="37"/>
      <c r="H57" s="29">
        <f t="shared" si="2"/>
        <v>0</v>
      </c>
    </row>
    <row r="58" spans="1:8" ht="12.75">
      <c r="A58" s="63"/>
      <c r="B58" s="57"/>
      <c r="C58" s="37"/>
      <c r="D58" s="37"/>
      <c r="E58" s="37"/>
      <c r="F58" s="59"/>
      <c r="G58" s="37"/>
      <c r="H58" s="29">
        <f t="shared" si="2"/>
        <v>0</v>
      </c>
    </row>
    <row r="59" spans="1:8" ht="12.75">
      <c r="A59" s="63"/>
      <c r="B59" s="57"/>
      <c r="C59" s="37"/>
      <c r="D59" s="37"/>
      <c r="E59" s="37"/>
      <c r="F59" s="59"/>
      <c r="G59" s="37"/>
      <c r="H59" s="29">
        <f t="shared" si="2"/>
        <v>0</v>
      </c>
    </row>
    <row r="60" spans="1:8" ht="12.75">
      <c r="A60" s="63"/>
      <c r="B60" s="57"/>
      <c r="C60" s="37"/>
      <c r="D60" s="37"/>
      <c r="E60" s="37"/>
      <c r="F60" s="59"/>
      <c r="G60" s="37"/>
      <c r="H60" s="29">
        <f t="shared" si="2"/>
        <v>0</v>
      </c>
    </row>
    <row r="61" spans="1:8" ht="12.75">
      <c r="A61" s="63"/>
      <c r="B61" s="57"/>
      <c r="C61" s="37"/>
      <c r="D61" s="37"/>
      <c r="E61" s="37"/>
      <c r="F61" s="59"/>
      <c r="G61" s="37"/>
      <c r="H61" s="29">
        <f t="shared" si="2"/>
        <v>0</v>
      </c>
    </row>
    <row r="62" spans="1:8" ht="12.75">
      <c r="A62" s="63"/>
      <c r="B62" s="57"/>
      <c r="C62" s="37"/>
      <c r="D62" s="37"/>
      <c r="E62" s="37"/>
      <c r="F62" s="59"/>
      <c r="G62" s="37"/>
      <c r="H62" s="29">
        <f t="shared" si="2"/>
        <v>0</v>
      </c>
    </row>
    <row r="63" spans="1:8" ht="12.75">
      <c r="A63" s="63"/>
      <c r="B63" s="57"/>
      <c r="C63" s="37"/>
      <c r="D63" s="37"/>
      <c r="E63" s="37"/>
      <c r="F63" s="59"/>
      <c r="G63" s="37"/>
      <c r="H63" s="29">
        <f t="shared" si="2"/>
        <v>0</v>
      </c>
    </row>
    <row r="64" spans="1:8" ht="12.75">
      <c r="A64" s="63"/>
      <c r="B64" s="57"/>
      <c r="C64" s="37"/>
      <c r="D64" s="37"/>
      <c r="E64" s="37"/>
      <c r="F64" s="59"/>
      <c r="G64" s="37"/>
      <c r="H64" s="29">
        <f t="shared" si="2"/>
        <v>0</v>
      </c>
    </row>
    <row r="65" spans="1:8" ht="13.5" thickBot="1">
      <c r="A65" s="63"/>
      <c r="B65" s="60"/>
      <c r="C65" s="43"/>
      <c r="D65" s="43"/>
      <c r="E65" s="43"/>
      <c r="F65" s="61"/>
      <c r="G65" s="43"/>
      <c r="H65" s="72">
        <f t="shared" si="2"/>
        <v>0</v>
      </c>
    </row>
    <row r="66" spans="1:8" ht="14.25" thickBot="1" thickTop="1">
      <c r="A66" s="298" t="s">
        <v>60</v>
      </c>
      <c r="B66" s="160">
        <f>SUM(B49:B65)</f>
        <v>0</v>
      </c>
      <c r="C66" s="161"/>
      <c r="D66" s="161">
        <f>SUM(D49:D65)</f>
        <v>0</v>
      </c>
      <c r="E66" s="161"/>
      <c r="F66" s="161">
        <f>SUM(F49:F65)</f>
        <v>0</v>
      </c>
      <c r="G66" s="161">
        <f>SUM(G49:G65)</f>
        <v>0</v>
      </c>
      <c r="H66" s="74">
        <f>SUM(H49:H65)</f>
        <v>0</v>
      </c>
    </row>
    <row r="67" spans="1:8" ht="13.5" thickBot="1">
      <c r="A67" s="320"/>
      <c r="B67" s="59"/>
      <c r="C67" s="37"/>
      <c r="D67" s="37"/>
      <c r="E67" s="37"/>
      <c r="F67" s="59"/>
      <c r="G67" s="37"/>
      <c r="H67" s="37"/>
    </row>
    <row r="68" spans="1:8" ht="13.5" thickBot="1">
      <c r="A68" s="77" t="s">
        <v>56</v>
      </c>
      <c r="B68" s="163">
        <f>B25+B47+B66</f>
        <v>0</v>
      </c>
      <c r="C68" s="162"/>
      <c r="D68" s="162">
        <f>D25+D47+D66</f>
        <v>0</v>
      </c>
      <c r="E68" s="162"/>
      <c r="F68" s="162">
        <f>F25+F47+F66</f>
        <v>0</v>
      </c>
      <c r="G68" s="162">
        <f>G25+G47+G66</f>
        <v>0</v>
      </c>
      <c r="H68" s="78">
        <f>H25+H47+H66</f>
        <v>0</v>
      </c>
    </row>
    <row r="74" ht="12.75">
      <c r="C74" s="65"/>
    </row>
  </sheetData>
  <mergeCells count="4">
    <mergeCell ref="A1:H1"/>
    <mergeCell ref="A2:H2"/>
    <mergeCell ref="C4:D4"/>
    <mergeCell ref="E4:F4"/>
  </mergeCells>
  <printOptions gridLines="1" horizontalCentered="1"/>
  <pageMargins left="0.75" right="0.25" top="0.5" bottom="0.75" header="0.25" footer="0.5"/>
  <pageSetup fitToHeight="1" fitToWidth="1" horizontalDpi="600" verticalDpi="600" orientation="portrait" scale="77" r:id="rId1"/>
  <headerFooter alignWithMargins="0">
    <oddFooter>&amp;L$Benefit.xls(Med$Avoid)&amp;C&amp;D&amp;R&amp;P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J73"/>
  <sheetViews>
    <sheetView showZeros="0" zoomScale="84" zoomScaleNormal="84" workbookViewId="0" topLeftCell="A1">
      <pane ySplit="5" topLeftCell="BM6" activePane="bottomLeft" state="frozen"/>
      <selection pane="topLeft" activeCell="H55" sqref="H55"/>
      <selection pane="bottomLeft" activeCell="J3" sqref="J3"/>
    </sheetView>
  </sheetViews>
  <sheetFormatPr defaultColWidth="9.140625" defaultRowHeight="12.75"/>
  <cols>
    <col min="1" max="1" width="28.7109375" style="0" customWidth="1"/>
    <col min="2" max="5" width="8.7109375" style="0" customWidth="1"/>
    <col min="6" max="10" width="12.7109375" style="0" customWidth="1"/>
  </cols>
  <sheetData>
    <row r="1" spans="1:10" ht="20.25">
      <c r="A1" s="372" t="s">
        <v>223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377" t="s">
        <v>31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13.5" thickBo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3.5" thickBot="1">
      <c r="A4" s="48"/>
      <c r="B4" s="374" t="s">
        <v>226</v>
      </c>
      <c r="C4" s="379"/>
      <c r="D4" s="379"/>
      <c r="E4" s="379"/>
      <c r="F4" s="380"/>
      <c r="G4" s="48" t="s">
        <v>242</v>
      </c>
      <c r="H4" s="48" t="s">
        <v>225</v>
      </c>
      <c r="I4" s="48" t="s">
        <v>243</v>
      </c>
      <c r="J4" s="48" t="s">
        <v>10</v>
      </c>
    </row>
    <row r="5" spans="1:10" ht="13.5" thickBot="1">
      <c r="A5" s="49" t="s">
        <v>1</v>
      </c>
      <c r="B5" s="48" t="s">
        <v>134</v>
      </c>
      <c r="C5" s="48" t="s">
        <v>3</v>
      </c>
      <c r="D5" s="48" t="s">
        <v>133</v>
      </c>
      <c r="E5" s="48" t="s">
        <v>63</v>
      </c>
      <c r="F5" s="48" t="s">
        <v>224</v>
      </c>
      <c r="G5" s="70" t="s">
        <v>228</v>
      </c>
      <c r="H5" s="70" t="s">
        <v>227</v>
      </c>
      <c r="I5" s="70" t="s">
        <v>241</v>
      </c>
      <c r="J5" s="70" t="s">
        <v>124</v>
      </c>
    </row>
    <row r="6" spans="1:10" ht="13.5" thickBot="1">
      <c r="A6" s="334" t="s">
        <v>229</v>
      </c>
      <c r="B6" s="354"/>
      <c r="C6" s="18"/>
      <c r="D6" s="355"/>
      <c r="E6" s="18"/>
      <c r="F6" s="18"/>
      <c r="G6" s="18"/>
      <c r="H6" s="18"/>
      <c r="I6" s="344"/>
      <c r="J6" s="21"/>
    </row>
    <row r="7" spans="1:10" ht="12.75">
      <c r="A7" s="330" t="s">
        <v>64</v>
      </c>
      <c r="B7" s="339"/>
      <c r="C7" s="335"/>
      <c r="D7" s="341"/>
      <c r="E7" s="335"/>
      <c r="F7" s="19">
        <f aca="true" t="shared" si="0" ref="F7:F65">B7*C7+D7*E7</f>
        <v>0</v>
      </c>
      <c r="G7" s="19"/>
      <c r="H7" s="335"/>
      <c r="I7" s="345"/>
      <c r="J7" s="22">
        <f aca="true" t="shared" si="1" ref="J7:J19">(F7+G7+H7)*I$6</f>
        <v>0</v>
      </c>
    </row>
    <row r="8" spans="1:10" ht="12.75">
      <c r="A8" s="53"/>
      <c r="B8" s="339"/>
      <c r="C8" s="335"/>
      <c r="D8" s="341"/>
      <c r="E8" s="335"/>
      <c r="F8" s="19">
        <f t="shared" si="0"/>
        <v>0</v>
      </c>
      <c r="G8" s="19"/>
      <c r="H8" s="335"/>
      <c r="I8" s="345"/>
      <c r="J8" s="22">
        <f t="shared" si="1"/>
        <v>0</v>
      </c>
    </row>
    <row r="9" spans="1:10" ht="12.75">
      <c r="A9" s="53"/>
      <c r="B9" s="339"/>
      <c r="C9" s="335"/>
      <c r="D9" s="341"/>
      <c r="E9" s="335"/>
      <c r="F9" s="19">
        <f t="shared" si="0"/>
        <v>0</v>
      </c>
      <c r="G9" s="19"/>
      <c r="H9" s="335"/>
      <c r="I9" s="345"/>
      <c r="J9" s="22">
        <f t="shared" si="1"/>
        <v>0</v>
      </c>
    </row>
    <row r="10" spans="1:10" ht="12.75">
      <c r="A10" s="53" t="s">
        <v>104</v>
      </c>
      <c r="B10" s="339"/>
      <c r="C10" s="335"/>
      <c r="D10" s="341"/>
      <c r="E10" s="335"/>
      <c r="F10" s="19">
        <f t="shared" si="0"/>
        <v>0</v>
      </c>
      <c r="G10" s="19"/>
      <c r="H10" s="335"/>
      <c r="I10" s="345"/>
      <c r="J10" s="22">
        <f t="shared" si="1"/>
        <v>0</v>
      </c>
    </row>
    <row r="11" spans="1:10" ht="12.75">
      <c r="A11" s="53"/>
      <c r="B11" s="339"/>
      <c r="C11" s="335"/>
      <c r="D11" s="341"/>
      <c r="E11" s="335"/>
      <c r="F11" s="19">
        <f t="shared" si="0"/>
        <v>0</v>
      </c>
      <c r="G11" s="19"/>
      <c r="H11" s="335"/>
      <c r="I11" s="345"/>
      <c r="J11" s="22">
        <f t="shared" si="1"/>
        <v>0</v>
      </c>
    </row>
    <row r="12" spans="1:10" ht="12.75">
      <c r="A12" s="53"/>
      <c r="B12" s="339"/>
      <c r="C12" s="335"/>
      <c r="D12" s="341"/>
      <c r="E12" s="335"/>
      <c r="F12" s="19">
        <f t="shared" si="0"/>
        <v>0</v>
      </c>
      <c r="G12" s="19"/>
      <c r="H12" s="335"/>
      <c r="I12" s="345"/>
      <c r="J12" s="22">
        <f t="shared" si="1"/>
        <v>0</v>
      </c>
    </row>
    <row r="13" spans="1:10" ht="12.75">
      <c r="A13" s="53" t="s">
        <v>65</v>
      </c>
      <c r="B13" s="339"/>
      <c r="C13" s="335"/>
      <c r="D13" s="341"/>
      <c r="E13" s="335"/>
      <c r="F13" s="19">
        <f t="shared" si="0"/>
        <v>0</v>
      </c>
      <c r="G13" s="19"/>
      <c r="H13" s="335"/>
      <c r="I13" s="345"/>
      <c r="J13" s="22">
        <f t="shared" si="1"/>
        <v>0</v>
      </c>
    </row>
    <row r="14" spans="1:10" ht="12.75">
      <c r="A14" s="53"/>
      <c r="B14" s="339"/>
      <c r="C14" s="335"/>
      <c r="D14" s="341"/>
      <c r="E14" s="335"/>
      <c r="F14" s="19">
        <f t="shared" si="0"/>
        <v>0</v>
      </c>
      <c r="G14" s="19"/>
      <c r="H14" s="335"/>
      <c r="I14" s="345"/>
      <c r="J14" s="22">
        <f t="shared" si="1"/>
        <v>0</v>
      </c>
    </row>
    <row r="15" spans="1:10" ht="12.75">
      <c r="A15" s="53"/>
      <c r="B15" s="339"/>
      <c r="C15" s="335"/>
      <c r="D15" s="341"/>
      <c r="E15" s="335"/>
      <c r="F15" s="19">
        <f t="shared" si="0"/>
        <v>0</v>
      </c>
      <c r="G15" s="19"/>
      <c r="H15" s="335"/>
      <c r="I15" s="345"/>
      <c r="J15" s="22">
        <f t="shared" si="1"/>
        <v>0</v>
      </c>
    </row>
    <row r="16" spans="1:10" ht="12.75">
      <c r="A16" s="53" t="s">
        <v>66</v>
      </c>
      <c r="B16" s="339">
        <f>SUM(B6:B15)</f>
        <v>0</v>
      </c>
      <c r="C16" s="335"/>
      <c r="D16" s="341">
        <f>SUM(D6:D15)</f>
        <v>0</v>
      </c>
      <c r="E16" s="335"/>
      <c r="F16" s="19">
        <f t="shared" si="0"/>
        <v>0</v>
      </c>
      <c r="G16" s="19">
        <f>SUM(G6:G15)</f>
        <v>0</v>
      </c>
      <c r="H16" s="335">
        <f>SUM(H6:H15)</f>
        <v>0</v>
      </c>
      <c r="I16" s="345">
        <f>SUM(I6:I15)</f>
        <v>0</v>
      </c>
      <c r="J16" s="22">
        <f t="shared" si="1"/>
        <v>0</v>
      </c>
    </row>
    <row r="17" spans="1:10" ht="12.75">
      <c r="A17" s="52"/>
      <c r="B17" s="339"/>
      <c r="C17" s="335"/>
      <c r="D17" s="341"/>
      <c r="E17" s="335"/>
      <c r="F17" s="19">
        <f t="shared" si="0"/>
        <v>0</v>
      </c>
      <c r="G17" s="19"/>
      <c r="H17" s="335"/>
      <c r="I17" s="345"/>
      <c r="J17" s="22">
        <f t="shared" si="1"/>
        <v>0</v>
      </c>
    </row>
    <row r="18" spans="1:10" ht="12.75">
      <c r="A18" s="52"/>
      <c r="B18" s="339"/>
      <c r="C18" s="335"/>
      <c r="D18" s="341"/>
      <c r="E18" s="335"/>
      <c r="F18" s="19">
        <f t="shared" si="0"/>
        <v>0</v>
      </c>
      <c r="G18" s="19"/>
      <c r="H18" s="335"/>
      <c r="I18" s="345"/>
      <c r="J18" s="22">
        <f t="shared" si="1"/>
        <v>0</v>
      </c>
    </row>
    <row r="19" spans="1:10" ht="13.5" thickBot="1">
      <c r="A19" s="52"/>
      <c r="B19" s="340"/>
      <c r="C19" s="337"/>
      <c r="D19" s="343"/>
      <c r="E19" s="337"/>
      <c r="F19" s="20">
        <f t="shared" si="0"/>
        <v>0</v>
      </c>
      <c r="G19" s="20"/>
      <c r="H19" s="337"/>
      <c r="I19" s="356"/>
      <c r="J19" s="23">
        <f t="shared" si="1"/>
        <v>0</v>
      </c>
    </row>
    <row r="20" spans="1:10" ht="14.25" thickBot="1" thickTop="1">
      <c r="A20" s="73" t="s">
        <v>238</v>
      </c>
      <c r="B20" s="357">
        <f>SUM(B7:B19)</f>
        <v>0</v>
      </c>
      <c r="C20" s="338"/>
      <c r="D20" s="358">
        <f>SUM(D7:D19)</f>
        <v>0</v>
      </c>
      <c r="E20" s="338"/>
      <c r="F20" s="338">
        <f>SUM(F7:F19)</f>
        <v>0</v>
      </c>
      <c r="G20" s="338">
        <f>SUM(G7:G19)</f>
        <v>0</v>
      </c>
      <c r="H20" s="338">
        <f>SUM(H7:H19)</f>
        <v>0</v>
      </c>
      <c r="I20" s="359">
        <f>I6</f>
        <v>0</v>
      </c>
      <c r="J20" s="338">
        <f>SUM(J7:J19)</f>
        <v>0</v>
      </c>
    </row>
    <row r="21" spans="1:10" ht="13.5" thickBot="1">
      <c r="A21" s="360"/>
      <c r="B21" s="336"/>
      <c r="C21" s="336"/>
      <c r="D21" s="336"/>
      <c r="E21" s="336"/>
      <c r="F21" s="19"/>
      <c r="G21" s="336"/>
      <c r="H21" s="336"/>
      <c r="I21" s="361"/>
      <c r="J21" s="336"/>
    </row>
    <row r="22" spans="1:10" ht="13.5" thickBot="1">
      <c r="A22" s="334" t="s">
        <v>230</v>
      </c>
      <c r="B22" s="355"/>
      <c r="C22" s="18"/>
      <c r="D22" s="355"/>
      <c r="E22" s="18"/>
      <c r="F22" s="18"/>
      <c r="G22" s="18"/>
      <c r="H22" s="18"/>
      <c r="I22" s="344"/>
      <c r="J22" s="21"/>
    </row>
    <row r="23" spans="1:10" ht="12.75">
      <c r="A23" s="53" t="s">
        <v>64</v>
      </c>
      <c r="B23" s="341"/>
      <c r="C23" s="335"/>
      <c r="D23" s="341"/>
      <c r="E23" s="335"/>
      <c r="F23" s="19">
        <f t="shared" si="0"/>
        <v>0</v>
      </c>
      <c r="G23" s="19"/>
      <c r="H23" s="335"/>
      <c r="I23" s="345"/>
      <c r="J23" s="22">
        <f>(F23+G23+H23)*I$22</f>
        <v>0</v>
      </c>
    </row>
    <row r="24" spans="1:10" ht="12.75">
      <c r="A24" s="53"/>
      <c r="B24" s="341"/>
      <c r="C24" s="335"/>
      <c r="D24" s="341"/>
      <c r="E24" s="335"/>
      <c r="F24" s="19">
        <f t="shared" si="0"/>
        <v>0</v>
      </c>
      <c r="G24" s="19"/>
      <c r="H24" s="335"/>
      <c r="I24" s="345"/>
      <c r="J24" s="22">
        <f aca="true" t="shared" si="2" ref="J24:J39">(F24+G24+H24)*I$22</f>
        <v>0</v>
      </c>
    </row>
    <row r="25" spans="1:10" ht="12.75">
      <c r="A25" s="53"/>
      <c r="B25" s="341"/>
      <c r="C25" s="335"/>
      <c r="D25" s="341"/>
      <c r="E25" s="335"/>
      <c r="F25" s="19">
        <f t="shared" si="0"/>
        <v>0</v>
      </c>
      <c r="G25" s="19"/>
      <c r="H25" s="335"/>
      <c r="I25" s="345"/>
      <c r="J25" s="22">
        <f t="shared" si="2"/>
        <v>0</v>
      </c>
    </row>
    <row r="26" spans="1:10" ht="12.75">
      <c r="A26" s="53" t="s">
        <v>104</v>
      </c>
      <c r="B26" s="341"/>
      <c r="C26" s="335"/>
      <c r="D26" s="341"/>
      <c r="E26" s="335"/>
      <c r="F26" s="19">
        <f t="shared" si="0"/>
        <v>0</v>
      </c>
      <c r="G26" s="19"/>
      <c r="H26" s="335"/>
      <c r="I26" s="345"/>
      <c r="J26" s="22">
        <f t="shared" si="2"/>
        <v>0</v>
      </c>
    </row>
    <row r="27" spans="1:10" ht="12.75">
      <c r="A27" s="53"/>
      <c r="B27" s="341"/>
      <c r="C27" s="335"/>
      <c r="D27" s="341"/>
      <c r="E27" s="335"/>
      <c r="F27" s="19">
        <f t="shared" si="0"/>
        <v>0</v>
      </c>
      <c r="G27" s="19"/>
      <c r="H27" s="335"/>
      <c r="I27" s="345"/>
      <c r="J27" s="22">
        <f t="shared" si="2"/>
        <v>0</v>
      </c>
    </row>
    <row r="28" spans="1:10" ht="12.75">
      <c r="A28" s="53"/>
      <c r="B28" s="341"/>
      <c r="C28" s="335"/>
      <c r="D28" s="341"/>
      <c r="E28" s="335"/>
      <c r="F28" s="19">
        <f t="shared" si="0"/>
        <v>0</v>
      </c>
      <c r="G28" s="19"/>
      <c r="H28" s="335"/>
      <c r="I28" s="345"/>
      <c r="J28" s="22">
        <f t="shared" si="2"/>
        <v>0</v>
      </c>
    </row>
    <row r="29" spans="1:10" ht="12.75">
      <c r="A29" s="53" t="s">
        <v>65</v>
      </c>
      <c r="B29" s="341"/>
      <c r="C29" s="335"/>
      <c r="D29" s="341"/>
      <c r="E29" s="335"/>
      <c r="F29" s="19">
        <f t="shared" si="0"/>
        <v>0</v>
      </c>
      <c r="G29" s="19"/>
      <c r="H29" s="335"/>
      <c r="I29" s="345"/>
      <c r="J29" s="22">
        <f t="shared" si="2"/>
        <v>0</v>
      </c>
    </row>
    <row r="30" spans="1:10" ht="12.75">
      <c r="A30" s="53"/>
      <c r="B30" s="341"/>
      <c r="C30" s="335"/>
      <c r="D30" s="341"/>
      <c r="E30" s="335"/>
      <c r="F30" s="19">
        <f t="shared" si="0"/>
        <v>0</v>
      </c>
      <c r="G30" s="19"/>
      <c r="H30" s="335"/>
      <c r="I30" s="345"/>
      <c r="J30" s="22">
        <f t="shared" si="2"/>
        <v>0</v>
      </c>
    </row>
    <row r="31" spans="1:10" ht="12.75">
      <c r="A31" s="53"/>
      <c r="B31" s="341">
        <f>SUM(B17:B30)</f>
        <v>0</v>
      </c>
      <c r="C31" s="335"/>
      <c r="D31" s="341">
        <f>SUM(D17:D30)</f>
        <v>0</v>
      </c>
      <c r="E31" s="335"/>
      <c r="F31" s="19">
        <f t="shared" si="0"/>
        <v>0</v>
      </c>
      <c r="G31" s="19">
        <f>SUM(G17:G30)</f>
        <v>0</v>
      </c>
      <c r="H31" s="335">
        <f>SUM(H17:H30)</f>
        <v>0</v>
      </c>
      <c r="I31" s="345">
        <f>SUM(I17:I30)</f>
        <v>0</v>
      </c>
      <c r="J31" s="22">
        <f t="shared" si="2"/>
        <v>0</v>
      </c>
    </row>
    <row r="32" spans="1:10" ht="12.75">
      <c r="A32" s="330" t="s">
        <v>66</v>
      </c>
      <c r="B32" s="341"/>
      <c r="C32" s="335"/>
      <c r="D32" s="341"/>
      <c r="E32" s="335"/>
      <c r="F32" s="19">
        <f t="shared" si="0"/>
        <v>0</v>
      </c>
      <c r="G32" s="19"/>
      <c r="H32" s="335"/>
      <c r="I32" s="345"/>
      <c r="J32" s="22">
        <f t="shared" si="2"/>
        <v>0</v>
      </c>
    </row>
    <row r="33" spans="1:10" ht="12.75">
      <c r="A33" s="52"/>
      <c r="B33" s="341"/>
      <c r="C33" s="335"/>
      <c r="D33" s="341"/>
      <c r="E33" s="335"/>
      <c r="F33" s="19">
        <f t="shared" si="0"/>
        <v>0</v>
      </c>
      <c r="G33" s="19"/>
      <c r="H33" s="335"/>
      <c r="I33" s="345"/>
      <c r="J33" s="22">
        <f t="shared" si="2"/>
        <v>0</v>
      </c>
    </row>
    <row r="34" spans="1:10" ht="12.75">
      <c r="A34" s="52"/>
      <c r="B34" s="341"/>
      <c r="C34" s="335"/>
      <c r="D34" s="341"/>
      <c r="E34" s="335"/>
      <c r="F34" s="19">
        <f t="shared" si="0"/>
        <v>0</v>
      </c>
      <c r="G34" s="19"/>
      <c r="H34" s="335"/>
      <c r="I34" s="345"/>
      <c r="J34" s="22">
        <f t="shared" si="2"/>
        <v>0</v>
      </c>
    </row>
    <row r="35" spans="1:10" ht="12.75">
      <c r="A35" s="53"/>
      <c r="B35" s="341"/>
      <c r="C35" s="335"/>
      <c r="D35" s="341"/>
      <c r="E35" s="335"/>
      <c r="F35" s="19">
        <f t="shared" si="0"/>
        <v>0</v>
      </c>
      <c r="G35" s="19"/>
      <c r="H35" s="335"/>
      <c r="I35" s="345"/>
      <c r="J35" s="22">
        <f t="shared" si="2"/>
        <v>0</v>
      </c>
    </row>
    <row r="36" spans="1:10" ht="12.75">
      <c r="A36" s="53" t="s">
        <v>231</v>
      </c>
      <c r="B36" s="353"/>
      <c r="C36" s="19"/>
      <c r="D36" s="353"/>
      <c r="E36" s="19"/>
      <c r="F36" s="19">
        <f t="shared" si="0"/>
        <v>0</v>
      </c>
      <c r="G36" s="335"/>
      <c r="H36" s="19"/>
      <c r="I36" s="345"/>
      <c r="J36" s="22">
        <f t="shared" si="2"/>
        <v>0</v>
      </c>
    </row>
    <row r="37" spans="1:10" ht="12.75">
      <c r="A37" s="53" t="s">
        <v>232</v>
      </c>
      <c r="B37" s="353"/>
      <c r="C37" s="19"/>
      <c r="D37" s="353"/>
      <c r="E37" s="19"/>
      <c r="F37" s="19">
        <f t="shared" si="0"/>
        <v>0</v>
      </c>
      <c r="G37" s="335"/>
      <c r="H37" s="19"/>
      <c r="I37" s="345"/>
      <c r="J37" s="22">
        <f t="shared" si="2"/>
        <v>0</v>
      </c>
    </row>
    <row r="38" spans="1:10" ht="12.75">
      <c r="A38" s="53" t="s">
        <v>233</v>
      </c>
      <c r="B38" s="353"/>
      <c r="C38" s="19"/>
      <c r="D38" s="353"/>
      <c r="E38" s="19"/>
      <c r="F38" s="19">
        <f t="shared" si="0"/>
        <v>0</v>
      </c>
      <c r="G38" s="335"/>
      <c r="H38" s="19"/>
      <c r="I38" s="345"/>
      <c r="J38" s="22">
        <f t="shared" si="2"/>
        <v>0</v>
      </c>
    </row>
    <row r="39" spans="1:10" ht="13.5" thickBot="1">
      <c r="A39" s="53"/>
      <c r="B39" s="362"/>
      <c r="C39" s="20"/>
      <c r="D39" s="362"/>
      <c r="E39" s="20"/>
      <c r="F39" s="20">
        <f t="shared" si="0"/>
        <v>0</v>
      </c>
      <c r="G39" s="337"/>
      <c r="H39" s="20"/>
      <c r="I39" s="356"/>
      <c r="J39" s="23">
        <f t="shared" si="2"/>
        <v>0</v>
      </c>
    </row>
    <row r="40" spans="1:10" ht="14.25" thickBot="1" thickTop="1">
      <c r="A40" s="73" t="s">
        <v>239</v>
      </c>
      <c r="B40" s="358">
        <f>SUM(B23:B39)</f>
        <v>0</v>
      </c>
      <c r="C40" s="338"/>
      <c r="D40" s="358">
        <f aca="true" t="shared" si="3" ref="D40:J40">SUM(D23:D39)</f>
        <v>0</v>
      </c>
      <c r="E40" s="338"/>
      <c r="F40" s="338">
        <f t="shared" si="3"/>
        <v>0</v>
      </c>
      <c r="G40" s="338">
        <f t="shared" si="3"/>
        <v>0</v>
      </c>
      <c r="H40" s="338">
        <f t="shared" si="3"/>
        <v>0</v>
      </c>
      <c r="I40" s="359">
        <f>I22</f>
        <v>0</v>
      </c>
      <c r="J40" s="338">
        <f t="shared" si="3"/>
        <v>0</v>
      </c>
    </row>
    <row r="41" spans="1:10" ht="13.5" thickBot="1">
      <c r="A41" s="85"/>
      <c r="B41" s="336"/>
      <c r="C41" s="336"/>
      <c r="D41" s="336"/>
      <c r="E41" s="336"/>
      <c r="F41" s="336"/>
      <c r="G41" s="336"/>
      <c r="H41" s="336"/>
      <c r="I41" s="361"/>
      <c r="J41" s="336"/>
    </row>
    <row r="42" spans="1:10" ht="13.5" thickBot="1">
      <c r="A42" s="334" t="s">
        <v>234</v>
      </c>
      <c r="B42" s="354"/>
      <c r="C42" s="18"/>
      <c r="D42" s="355"/>
      <c r="E42" s="18"/>
      <c r="F42" s="18"/>
      <c r="G42" s="18"/>
      <c r="H42" s="18"/>
      <c r="I42" s="344"/>
      <c r="J42" s="21"/>
    </row>
    <row r="43" spans="1:10" ht="12.75">
      <c r="A43" s="310" t="s">
        <v>64</v>
      </c>
      <c r="B43" s="339"/>
      <c r="C43" s="335"/>
      <c r="D43" s="341"/>
      <c r="E43" s="335"/>
      <c r="F43" s="19">
        <f t="shared" si="0"/>
        <v>0</v>
      </c>
      <c r="G43" s="19"/>
      <c r="H43" s="335"/>
      <c r="I43" s="345"/>
      <c r="J43" s="22">
        <f>(F43+G43+H43)*I$42</f>
        <v>0</v>
      </c>
    </row>
    <row r="44" spans="1:10" ht="12.75">
      <c r="A44" s="53"/>
      <c r="B44" s="339"/>
      <c r="C44" s="335"/>
      <c r="D44" s="341"/>
      <c r="E44" s="335"/>
      <c r="F44" s="19">
        <f t="shared" si="0"/>
        <v>0</v>
      </c>
      <c r="G44" s="19"/>
      <c r="H44" s="335"/>
      <c r="I44" s="345"/>
      <c r="J44" s="22">
        <f aca="true" t="shared" si="4" ref="J44:J65">(F44+G44+H44)*I$42</f>
        <v>0</v>
      </c>
    </row>
    <row r="45" spans="1:10" ht="12.75">
      <c r="A45" s="53"/>
      <c r="B45" s="339"/>
      <c r="C45" s="335"/>
      <c r="D45" s="341"/>
      <c r="E45" s="335"/>
      <c r="F45" s="19">
        <f t="shared" si="0"/>
        <v>0</v>
      </c>
      <c r="G45" s="19"/>
      <c r="H45" s="335"/>
      <c r="I45" s="345"/>
      <c r="J45" s="22">
        <f t="shared" si="4"/>
        <v>0</v>
      </c>
    </row>
    <row r="46" spans="1:10" ht="12.75">
      <c r="A46" s="53" t="s">
        <v>104</v>
      </c>
      <c r="B46" s="339"/>
      <c r="C46" s="335"/>
      <c r="D46" s="341"/>
      <c r="E46" s="335"/>
      <c r="F46" s="19">
        <f t="shared" si="0"/>
        <v>0</v>
      </c>
      <c r="G46" s="19"/>
      <c r="H46" s="335"/>
      <c r="I46" s="345"/>
      <c r="J46" s="22">
        <f t="shared" si="4"/>
        <v>0</v>
      </c>
    </row>
    <row r="47" spans="1:10" ht="12.75">
      <c r="A47" s="53"/>
      <c r="B47" s="339">
        <f>SUM(B32:B46)</f>
        <v>0</v>
      </c>
      <c r="C47" s="335"/>
      <c r="D47" s="341">
        <f>SUM(D32:D46)</f>
        <v>0</v>
      </c>
      <c r="E47" s="335"/>
      <c r="F47" s="19">
        <f t="shared" si="0"/>
        <v>0</v>
      </c>
      <c r="G47" s="19">
        <f>SUM(G32:G46)</f>
        <v>0</v>
      </c>
      <c r="H47" s="335">
        <f>SUM(H32:H46)</f>
        <v>0</v>
      </c>
      <c r="I47" s="345">
        <f>SUM(I32:I46)</f>
        <v>0</v>
      </c>
      <c r="J47" s="22">
        <f t="shared" si="4"/>
        <v>0</v>
      </c>
    </row>
    <row r="48" spans="1:10" ht="12.75">
      <c r="A48" s="52"/>
      <c r="B48" s="339"/>
      <c r="C48" s="335"/>
      <c r="D48" s="341"/>
      <c r="E48" s="335"/>
      <c r="F48" s="19">
        <f t="shared" si="0"/>
        <v>0</v>
      </c>
      <c r="G48" s="19"/>
      <c r="H48" s="335"/>
      <c r="I48" s="345"/>
      <c r="J48" s="22">
        <f t="shared" si="4"/>
        <v>0</v>
      </c>
    </row>
    <row r="49" spans="1:10" ht="12.75">
      <c r="A49" s="330" t="s">
        <v>65</v>
      </c>
      <c r="B49" s="339"/>
      <c r="C49" s="335"/>
      <c r="D49" s="341"/>
      <c r="E49" s="335"/>
      <c r="F49" s="19">
        <f t="shared" si="0"/>
        <v>0</v>
      </c>
      <c r="G49" s="19"/>
      <c r="H49" s="335"/>
      <c r="I49" s="345"/>
      <c r="J49" s="22">
        <f t="shared" si="4"/>
        <v>0</v>
      </c>
    </row>
    <row r="50" spans="1:10" ht="12.75">
      <c r="A50" s="53"/>
      <c r="B50" s="339"/>
      <c r="C50" s="335"/>
      <c r="D50" s="341"/>
      <c r="E50" s="335"/>
      <c r="F50" s="19">
        <f t="shared" si="0"/>
        <v>0</v>
      </c>
      <c r="G50" s="19"/>
      <c r="H50" s="335"/>
      <c r="I50" s="345"/>
      <c r="J50" s="22">
        <f t="shared" si="4"/>
        <v>0</v>
      </c>
    </row>
    <row r="51" spans="1:10" ht="12.75">
      <c r="A51" s="53"/>
      <c r="B51" s="339"/>
      <c r="C51" s="335"/>
      <c r="D51" s="341"/>
      <c r="E51" s="335"/>
      <c r="F51" s="19">
        <f t="shared" si="0"/>
        <v>0</v>
      </c>
      <c r="G51" s="19"/>
      <c r="H51" s="335"/>
      <c r="I51" s="345"/>
      <c r="J51" s="22">
        <f t="shared" si="4"/>
        <v>0</v>
      </c>
    </row>
    <row r="52" spans="1:10" ht="12.75">
      <c r="A52" s="53" t="s">
        <v>66</v>
      </c>
      <c r="B52" s="339"/>
      <c r="C52" s="335"/>
      <c r="D52" s="341"/>
      <c r="E52" s="335"/>
      <c r="F52" s="19">
        <f t="shared" si="0"/>
        <v>0</v>
      </c>
      <c r="G52" s="19"/>
      <c r="H52" s="335"/>
      <c r="I52" s="345"/>
      <c r="J52" s="22">
        <f t="shared" si="4"/>
        <v>0</v>
      </c>
    </row>
    <row r="53" spans="1:10" ht="12.75">
      <c r="A53" s="53"/>
      <c r="B53" s="339"/>
      <c r="C53" s="335"/>
      <c r="D53" s="341"/>
      <c r="E53" s="335"/>
      <c r="F53" s="19">
        <f t="shared" si="0"/>
        <v>0</v>
      </c>
      <c r="G53" s="19"/>
      <c r="H53" s="335"/>
      <c r="I53" s="345"/>
      <c r="J53" s="22">
        <f t="shared" si="4"/>
        <v>0</v>
      </c>
    </row>
    <row r="54" spans="1:10" ht="12.75">
      <c r="A54" s="53"/>
      <c r="B54" s="339"/>
      <c r="C54" s="335"/>
      <c r="D54" s="341"/>
      <c r="E54" s="335"/>
      <c r="F54" s="19">
        <f t="shared" si="0"/>
        <v>0</v>
      </c>
      <c r="G54" s="19"/>
      <c r="H54" s="335"/>
      <c r="I54" s="345"/>
      <c r="J54" s="22">
        <f t="shared" si="4"/>
        <v>0</v>
      </c>
    </row>
    <row r="55" spans="1:10" ht="12.75">
      <c r="A55" s="53"/>
      <c r="B55" s="339"/>
      <c r="C55" s="335"/>
      <c r="D55" s="341"/>
      <c r="E55" s="335"/>
      <c r="F55" s="19">
        <f t="shared" si="0"/>
        <v>0</v>
      </c>
      <c r="G55" s="19"/>
      <c r="H55" s="335"/>
      <c r="I55" s="345"/>
      <c r="J55" s="22">
        <f t="shared" si="4"/>
        <v>0</v>
      </c>
    </row>
    <row r="56" spans="1:10" ht="12.75">
      <c r="A56" s="53" t="s">
        <v>231</v>
      </c>
      <c r="B56" s="352">
        <f>SUM(B48:B55)</f>
        <v>0</v>
      </c>
      <c r="C56" s="19"/>
      <c r="D56" s="353">
        <f>SUM(D48:D55)</f>
        <v>0</v>
      </c>
      <c r="E56" s="19"/>
      <c r="F56" s="19">
        <f t="shared" si="0"/>
        <v>0</v>
      </c>
      <c r="G56" s="335">
        <f>SUM(G48:G55)</f>
        <v>0</v>
      </c>
      <c r="H56" s="19">
        <f>SUM(H48:H55)</f>
        <v>0</v>
      </c>
      <c r="I56" s="345">
        <f>SUM(I48:I55)</f>
        <v>0</v>
      </c>
      <c r="J56" s="22">
        <f t="shared" si="4"/>
        <v>0</v>
      </c>
    </row>
    <row r="57" spans="1:10" ht="12.75">
      <c r="A57" s="52"/>
      <c r="B57" s="352"/>
      <c r="C57" s="19"/>
      <c r="D57" s="353"/>
      <c r="E57" s="19"/>
      <c r="F57" s="19">
        <f t="shared" si="0"/>
        <v>0</v>
      </c>
      <c r="G57" s="335"/>
      <c r="H57" s="19"/>
      <c r="I57" s="345"/>
      <c r="J57" s="22">
        <f t="shared" si="4"/>
        <v>0</v>
      </c>
    </row>
    <row r="58" spans="1:10" ht="12.75">
      <c r="A58" s="53" t="s">
        <v>232</v>
      </c>
      <c r="B58" s="352"/>
      <c r="C58" s="19"/>
      <c r="D58" s="353"/>
      <c r="E58" s="19"/>
      <c r="F58" s="19">
        <f t="shared" si="0"/>
        <v>0</v>
      </c>
      <c r="G58" s="335"/>
      <c r="H58" s="19"/>
      <c r="I58" s="345"/>
      <c r="J58" s="22">
        <f t="shared" si="4"/>
        <v>0</v>
      </c>
    </row>
    <row r="59" spans="1:10" ht="12.75">
      <c r="A59" s="53"/>
      <c r="B59" s="352"/>
      <c r="C59" s="19"/>
      <c r="D59" s="353"/>
      <c r="E59" s="19"/>
      <c r="F59" s="19">
        <f t="shared" si="0"/>
        <v>0</v>
      </c>
      <c r="G59" s="335"/>
      <c r="H59" s="19"/>
      <c r="I59" s="345"/>
      <c r="J59" s="22">
        <f t="shared" si="4"/>
        <v>0</v>
      </c>
    </row>
    <row r="60" spans="1:10" ht="12.75">
      <c r="A60" s="53" t="s">
        <v>233</v>
      </c>
      <c r="B60" s="352"/>
      <c r="C60" s="19"/>
      <c r="D60" s="353"/>
      <c r="E60" s="19"/>
      <c r="F60" s="19">
        <f t="shared" si="0"/>
        <v>0</v>
      </c>
      <c r="G60" s="335"/>
      <c r="H60" s="19"/>
      <c r="I60" s="345"/>
      <c r="J60" s="22">
        <f t="shared" si="4"/>
        <v>0</v>
      </c>
    </row>
    <row r="61" spans="1:10" ht="12.75">
      <c r="A61" s="53"/>
      <c r="B61" s="352"/>
      <c r="C61" s="19"/>
      <c r="D61" s="353"/>
      <c r="E61" s="19"/>
      <c r="F61" s="19">
        <f t="shared" si="0"/>
        <v>0</v>
      </c>
      <c r="G61" s="335"/>
      <c r="H61" s="19"/>
      <c r="I61" s="345"/>
      <c r="J61" s="22">
        <f t="shared" si="4"/>
        <v>0</v>
      </c>
    </row>
    <row r="62" spans="1:10" ht="12.75">
      <c r="A62" s="53" t="s">
        <v>235</v>
      </c>
      <c r="B62" s="352"/>
      <c r="C62" s="19"/>
      <c r="D62" s="353"/>
      <c r="E62" s="19"/>
      <c r="F62" s="19">
        <f t="shared" si="0"/>
        <v>0</v>
      </c>
      <c r="G62" s="335"/>
      <c r="H62" s="19"/>
      <c r="I62" s="345"/>
      <c r="J62" s="22">
        <f t="shared" si="4"/>
        <v>0</v>
      </c>
    </row>
    <row r="63" spans="1:10" ht="12.75">
      <c r="A63" s="53"/>
      <c r="B63" s="352"/>
      <c r="C63" s="19"/>
      <c r="D63" s="353"/>
      <c r="E63" s="19"/>
      <c r="F63" s="19">
        <f t="shared" si="0"/>
        <v>0</v>
      </c>
      <c r="G63" s="335"/>
      <c r="H63" s="19"/>
      <c r="I63" s="345"/>
      <c r="J63" s="22">
        <f t="shared" si="4"/>
        <v>0</v>
      </c>
    </row>
    <row r="64" spans="1:10" ht="12.75">
      <c r="A64" s="53" t="s">
        <v>236</v>
      </c>
      <c r="B64" s="352"/>
      <c r="C64" s="19"/>
      <c r="D64" s="353"/>
      <c r="E64" s="19"/>
      <c r="F64" s="19">
        <f t="shared" si="0"/>
        <v>0</v>
      </c>
      <c r="G64" s="335"/>
      <c r="H64" s="19"/>
      <c r="I64" s="345"/>
      <c r="J64" s="22">
        <f t="shared" si="4"/>
        <v>0</v>
      </c>
    </row>
    <row r="65" spans="1:10" ht="13.5" thickBot="1">
      <c r="A65" s="53"/>
      <c r="B65" s="363"/>
      <c r="C65" s="20"/>
      <c r="D65" s="362"/>
      <c r="E65" s="20"/>
      <c r="F65" s="20">
        <f t="shared" si="0"/>
        <v>0</v>
      </c>
      <c r="G65" s="337"/>
      <c r="H65" s="20"/>
      <c r="I65" s="356"/>
      <c r="J65" s="23">
        <f t="shared" si="4"/>
        <v>0</v>
      </c>
    </row>
    <row r="66" spans="1:10" ht="14.25" thickBot="1" thickTop="1">
      <c r="A66" s="73" t="s">
        <v>240</v>
      </c>
      <c r="B66" s="364">
        <f>SUM(B43:B65)</f>
        <v>0</v>
      </c>
      <c r="C66" s="165"/>
      <c r="D66" s="365">
        <f aca="true" t="shared" si="5" ref="D66:J66">SUM(D43:D65)</f>
        <v>0</v>
      </c>
      <c r="E66" s="165"/>
      <c r="F66" s="165">
        <f t="shared" si="5"/>
        <v>0</v>
      </c>
      <c r="G66" s="165">
        <f t="shared" si="5"/>
        <v>0</v>
      </c>
      <c r="H66" s="165">
        <f t="shared" si="5"/>
        <v>0</v>
      </c>
      <c r="I66" s="366">
        <f>I42</f>
        <v>0</v>
      </c>
      <c r="J66" s="24">
        <f t="shared" si="5"/>
        <v>0</v>
      </c>
    </row>
    <row r="67" spans="1:10" ht="13.5" thickBot="1">
      <c r="A67" s="331"/>
      <c r="B67" s="342"/>
      <c r="C67" s="336"/>
      <c r="D67" s="342"/>
      <c r="E67" s="336"/>
      <c r="F67" s="336">
        <f>B67*C67+D67*E67</f>
        <v>0</v>
      </c>
      <c r="G67" s="336"/>
      <c r="H67" s="336"/>
      <c r="I67" s="361"/>
      <c r="J67" s="336">
        <f>(F67+G67+H67)*I67</f>
        <v>0</v>
      </c>
    </row>
    <row r="68" spans="1:10" ht="13.5" thickBot="1">
      <c r="A68" s="334" t="s">
        <v>237</v>
      </c>
      <c r="B68" s="367">
        <f>B20+B40+B66</f>
        <v>0</v>
      </c>
      <c r="C68" s="166"/>
      <c r="D68" s="368">
        <f>D20+D40+D66</f>
        <v>0</v>
      </c>
      <c r="E68" s="166"/>
      <c r="F68" s="166">
        <f>F20+F40+F66</f>
        <v>0</v>
      </c>
      <c r="G68" s="166">
        <f>G20+G40+G66</f>
        <v>0</v>
      </c>
      <c r="H68" s="166">
        <f>H20+H40+H66</f>
        <v>0</v>
      </c>
      <c r="I68" s="346">
        <f>I20+I40+I66</f>
        <v>0</v>
      </c>
      <c r="J68" s="25">
        <f>J20+J40+J66</f>
        <v>0</v>
      </c>
    </row>
    <row r="69" spans="1:10" ht="12.75">
      <c r="A69" s="331"/>
      <c r="B69" s="332"/>
      <c r="C69" s="41"/>
      <c r="D69" s="332"/>
      <c r="E69" s="41"/>
      <c r="F69" s="333">
        <f>B69*C69+D69*E69</f>
        <v>0</v>
      </c>
      <c r="G69" s="41"/>
      <c r="H69" s="41"/>
      <c r="I69" s="41"/>
      <c r="J69" s="333">
        <f>(F69+G69+H69)*I69</f>
        <v>0</v>
      </c>
    </row>
    <row r="70" spans="1:10" ht="12.75">
      <c r="A70" s="56"/>
      <c r="B70" s="332"/>
      <c r="C70" s="41"/>
      <c r="D70" s="332"/>
      <c r="E70" s="41"/>
      <c r="F70" s="333">
        <f>B70*C70+D70*E70</f>
        <v>0</v>
      </c>
      <c r="G70" s="41"/>
      <c r="H70" s="41"/>
      <c r="I70" s="41"/>
      <c r="J70" s="333">
        <f>(F70+G70+H70)*I70</f>
        <v>0</v>
      </c>
    </row>
    <row r="71" spans="1:10" ht="12.75">
      <c r="A71" s="56"/>
      <c r="B71" s="332"/>
      <c r="C71" s="41"/>
      <c r="D71" s="332"/>
      <c r="E71" s="41"/>
      <c r="F71" s="333">
        <f>B71*C71+D71*E71</f>
        <v>0</v>
      </c>
      <c r="G71" s="41"/>
      <c r="H71" s="41"/>
      <c r="I71" s="41"/>
      <c r="J71" s="333">
        <f>(F71+G71+H71)*I71</f>
        <v>0</v>
      </c>
    </row>
    <row r="72" spans="1:10" ht="12.75">
      <c r="A72" s="56"/>
      <c r="B72" s="332"/>
      <c r="C72" s="41"/>
      <c r="D72" s="332"/>
      <c r="E72" s="41"/>
      <c r="F72" s="333">
        <f>B72*C72+D72*E72</f>
        <v>0</v>
      </c>
      <c r="G72" s="41"/>
      <c r="H72" s="41"/>
      <c r="I72" s="41"/>
      <c r="J72" s="333">
        <f>(F72+G72+H72)*I72</f>
        <v>0</v>
      </c>
    </row>
    <row r="73" spans="1:10" ht="12.75">
      <c r="A73" s="56"/>
      <c r="B73" s="332"/>
      <c r="C73" s="41"/>
      <c r="D73" s="332"/>
      <c r="E73" s="41"/>
      <c r="F73" s="333">
        <f>B73*C73+D73*E73</f>
        <v>0</v>
      </c>
      <c r="G73" s="41"/>
      <c r="H73" s="41"/>
      <c r="I73" s="41"/>
      <c r="J73" s="333">
        <f>(F73+G73+H73)*I73</f>
        <v>0</v>
      </c>
    </row>
  </sheetData>
  <mergeCells count="3">
    <mergeCell ref="B4:F4"/>
    <mergeCell ref="A1:J1"/>
    <mergeCell ref="A2:J2"/>
  </mergeCells>
  <printOptions gridLines="1" horizontalCentered="1" verticalCentered="1"/>
  <pageMargins left="0.75" right="0.25" top="0.5" bottom="0.75" header="0.25" footer="0.5"/>
  <pageSetup fitToHeight="1" fitToWidth="1" horizontalDpi="600" verticalDpi="600" orientation="portrait" scale="76" r:id="rId1"/>
  <headerFooter alignWithMargins="0">
    <oddFooter>&amp;L$Benefit.xls(Transfer$Avoid)&amp;C&amp;D&amp;R&amp;P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68"/>
  <sheetViews>
    <sheetView showZeros="0" zoomScale="86" zoomScaleNormal="86" workbookViewId="0" topLeftCell="A1">
      <pane ySplit="5" topLeftCell="BM48" activePane="bottomLeft" state="frozen"/>
      <selection pane="topLeft" activeCell="H55" sqref="H55"/>
      <selection pane="bottomLeft" activeCell="H3" sqref="H3"/>
    </sheetView>
  </sheetViews>
  <sheetFormatPr defaultColWidth="9.140625" defaultRowHeight="12.75"/>
  <cols>
    <col min="1" max="1" width="46.7109375" style="0" customWidth="1"/>
    <col min="2" max="2" width="10.7109375" style="0" customWidth="1"/>
    <col min="3" max="3" width="8.7109375" style="0" customWidth="1"/>
    <col min="4" max="5" width="12.7109375" style="0" customWidth="1"/>
    <col min="6" max="6" width="8.7109375" style="0" customWidth="1"/>
    <col min="7" max="8" width="12.7109375" style="0" customWidth="1"/>
  </cols>
  <sheetData>
    <row r="1" spans="1:8" ht="20.25">
      <c r="A1" s="372" t="s">
        <v>67</v>
      </c>
      <c r="B1" s="373"/>
      <c r="C1" s="373"/>
      <c r="D1" s="373"/>
      <c r="E1" s="373"/>
      <c r="F1" s="373"/>
      <c r="G1" s="373"/>
      <c r="H1" s="373"/>
    </row>
    <row r="2" spans="1:8" ht="12.75">
      <c r="A2" s="377" t="s">
        <v>68</v>
      </c>
      <c r="B2" s="377"/>
      <c r="C2" s="377"/>
      <c r="D2" s="377"/>
      <c r="E2" s="377"/>
      <c r="F2" s="377"/>
      <c r="G2" s="377"/>
      <c r="H2" s="377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13.5" thickBot="1">
      <c r="A4" s="48"/>
      <c r="B4" s="374" t="s">
        <v>8</v>
      </c>
      <c r="C4" s="379"/>
      <c r="D4" s="380"/>
      <c r="E4" s="374" t="s">
        <v>69</v>
      </c>
      <c r="F4" s="380"/>
      <c r="G4" s="48" t="s">
        <v>9</v>
      </c>
      <c r="H4" s="48" t="s">
        <v>10</v>
      </c>
    </row>
    <row r="5" spans="1:8" ht="13.5" thickBot="1">
      <c r="A5" s="49" t="s">
        <v>1</v>
      </c>
      <c r="B5" s="50" t="s">
        <v>2</v>
      </c>
      <c r="C5" s="50" t="s">
        <v>3</v>
      </c>
      <c r="D5" s="50" t="s">
        <v>4</v>
      </c>
      <c r="E5" s="50" t="s">
        <v>4</v>
      </c>
      <c r="F5" s="50" t="s">
        <v>5</v>
      </c>
      <c r="G5" s="49" t="s">
        <v>4</v>
      </c>
      <c r="H5" s="49" t="s">
        <v>4</v>
      </c>
    </row>
    <row r="6" spans="1:8" ht="12.75">
      <c r="A6" s="51" t="s">
        <v>70</v>
      </c>
      <c r="B6" s="34"/>
      <c r="C6" s="35"/>
      <c r="D6" s="26">
        <f>B6*C6</f>
        <v>0</v>
      </c>
      <c r="E6" s="40"/>
      <c r="F6" s="40"/>
      <c r="G6" s="40"/>
      <c r="H6" s="27">
        <f>D6+E6+F6+G6</f>
        <v>0</v>
      </c>
    </row>
    <row r="7" spans="1:8" ht="12.75">
      <c r="A7" s="52"/>
      <c r="B7" s="36"/>
      <c r="C7" s="37"/>
      <c r="D7" s="28">
        <f>B7*C7</f>
        <v>0</v>
      </c>
      <c r="E7" s="41"/>
      <c r="F7" s="41"/>
      <c r="G7" s="41"/>
      <c r="H7" s="29">
        <f>D7+E7+F7+G7</f>
        <v>0</v>
      </c>
    </row>
    <row r="8" spans="1:8" ht="12.75">
      <c r="A8" s="53"/>
      <c r="B8" s="36"/>
      <c r="C8" s="37"/>
      <c r="D8" s="28">
        <f>B8*C8</f>
        <v>0</v>
      </c>
      <c r="E8" s="41"/>
      <c r="F8" s="41"/>
      <c r="G8" s="41"/>
      <c r="H8" s="29">
        <f aca="true" t="shared" si="0" ref="H8:H66">D8+E8+F8+G8</f>
        <v>0</v>
      </c>
    </row>
    <row r="9" spans="1:8" ht="12.75">
      <c r="A9" s="52" t="s">
        <v>71</v>
      </c>
      <c r="B9" s="36"/>
      <c r="C9" s="37"/>
      <c r="D9" s="28">
        <f aca="true" t="shared" si="1" ref="D9:D66">B9*C9</f>
        <v>0</v>
      </c>
      <c r="E9" s="41"/>
      <c r="F9" s="41"/>
      <c r="G9" s="41"/>
      <c r="H9" s="29">
        <f t="shared" si="0"/>
        <v>0</v>
      </c>
    </row>
    <row r="10" spans="1:8" ht="12.75">
      <c r="A10" s="52"/>
      <c r="B10" s="36"/>
      <c r="C10" s="37"/>
      <c r="D10" s="28">
        <f t="shared" si="1"/>
        <v>0</v>
      </c>
      <c r="E10" s="41"/>
      <c r="F10" s="41"/>
      <c r="G10" s="41"/>
      <c r="H10" s="29">
        <f t="shared" si="0"/>
        <v>0</v>
      </c>
    </row>
    <row r="11" spans="1:8" ht="12.75">
      <c r="A11" s="53"/>
      <c r="B11" s="36"/>
      <c r="C11" s="37"/>
      <c r="D11" s="28">
        <f t="shared" si="1"/>
        <v>0</v>
      </c>
      <c r="E11" s="41"/>
      <c r="F11" s="41"/>
      <c r="G11" s="41"/>
      <c r="H11" s="29">
        <f t="shared" si="0"/>
        <v>0</v>
      </c>
    </row>
    <row r="12" spans="1:8" ht="12.75">
      <c r="A12" s="53"/>
      <c r="B12" s="36"/>
      <c r="C12" s="37"/>
      <c r="D12" s="28">
        <f t="shared" si="1"/>
        <v>0</v>
      </c>
      <c r="E12" s="41"/>
      <c r="F12" s="41"/>
      <c r="G12" s="41"/>
      <c r="H12" s="29">
        <f t="shared" si="0"/>
        <v>0</v>
      </c>
    </row>
    <row r="13" spans="1:8" ht="12.75">
      <c r="A13" s="53"/>
      <c r="B13" s="36"/>
      <c r="C13" s="37"/>
      <c r="D13" s="28">
        <f t="shared" si="1"/>
        <v>0</v>
      </c>
      <c r="E13" s="41"/>
      <c r="F13" s="41"/>
      <c r="G13" s="41"/>
      <c r="H13" s="29">
        <f t="shared" si="0"/>
        <v>0</v>
      </c>
    </row>
    <row r="14" spans="1:8" ht="12.75">
      <c r="A14" s="53"/>
      <c r="B14" s="36"/>
      <c r="C14" s="37"/>
      <c r="D14" s="28">
        <f t="shared" si="1"/>
        <v>0</v>
      </c>
      <c r="E14" s="41"/>
      <c r="F14" s="41"/>
      <c r="G14" s="41"/>
      <c r="H14" s="29">
        <f t="shared" si="0"/>
        <v>0</v>
      </c>
    </row>
    <row r="15" spans="1:8" ht="12.75">
      <c r="A15" s="53"/>
      <c r="B15" s="36"/>
      <c r="C15" s="37"/>
      <c r="D15" s="28">
        <f t="shared" si="1"/>
        <v>0</v>
      </c>
      <c r="E15" s="41"/>
      <c r="F15" s="41"/>
      <c r="G15" s="41"/>
      <c r="H15" s="29">
        <f t="shared" si="0"/>
        <v>0</v>
      </c>
    </row>
    <row r="16" spans="1:8" ht="12.75">
      <c r="A16" s="53"/>
      <c r="B16" s="36"/>
      <c r="C16" s="37"/>
      <c r="D16" s="28">
        <f t="shared" si="1"/>
        <v>0</v>
      </c>
      <c r="E16" s="41"/>
      <c r="F16" s="41"/>
      <c r="G16" s="41"/>
      <c r="H16" s="29">
        <f t="shared" si="0"/>
        <v>0</v>
      </c>
    </row>
    <row r="17" spans="1:8" ht="12.75">
      <c r="A17" s="53"/>
      <c r="B17" s="36"/>
      <c r="C17" s="37"/>
      <c r="D17" s="28">
        <f t="shared" si="1"/>
        <v>0</v>
      </c>
      <c r="E17" s="41"/>
      <c r="F17" s="41"/>
      <c r="G17" s="41"/>
      <c r="H17" s="29">
        <f t="shared" si="0"/>
        <v>0</v>
      </c>
    </row>
    <row r="18" spans="1:8" ht="12.75">
      <c r="A18" s="53"/>
      <c r="B18" s="36"/>
      <c r="C18" s="37"/>
      <c r="D18" s="28">
        <f t="shared" si="1"/>
        <v>0</v>
      </c>
      <c r="E18" s="41"/>
      <c r="F18" s="41"/>
      <c r="G18" s="41"/>
      <c r="H18" s="29">
        <f t="shared" si="0"/>
        <v>0</v>
      </c>
    </row>
    <row r="19" spans="1:8" ht="12.75">
      <c r="A19" s="52" t="s">
        <v>72</v>
      </c>
      <c r="B19" s="36"/>
      <c r="C19" s="37"/>
      <c r="D19" s="28">
        <f t="shared" si="1"/>
        <v>0</v>
      </c>
      <c r="E19" s="41"/>
      <c r="F19" s="41"/>
      <c r="G19" s="41"/>
      <c r="H19" s="29">
        <f t="shared" si="0"/>
        <v>0</v>
      </c>
    </row>
    <row r="20" spans="1:8" ht="12.75">
      <c r="A20" s="52"/>
      <c r="B20" s="36"/>
      <c r="C20" s="37"/>
      <c r="D20" s="28">
        <f t="shared" si="1"/>
        <v>0</v>
      </c>
      <c r="E20" s="41"/>
      <c r="F20" s="41"/>
      <c r="G20" s="41"/>
      <c r="H20" s="29">
        <f t="shared" si="0"/>
        <v>0</v>
      </c>
    </row>
    <row r="21" spans="1:8" ht="12.75">
      <c r="A21" s="53"/>
      <c r="B21" s="36"/>
      <c r="C21" s="37"/>
      <c r="D21" s="28">
        <f t="shared" si="1"/>
        <v>0</v>
      </c>
      <c r="E21" s="41"/>
      <c r="F21" s="41"/>
      <c r="G21" s="41"/>
      <c r="H21" s="29">
        <f t="shared" si="0"/>
        <v>0</v>
      </c>
    </row>
    <row r="22" spans="1:8" ht="12.75">
      <c r="A22" s="53"/>
      <c r="B22" s="36"/>
      <c r="C22" s="37"/>
      <c r="D22" s="28">
        <f t="shared" si="1"/>
        <v>0</v>
      </c>
      <c r="E22" s="41"/>
      <c r="F22" s="41"/>
      <c r="G22" s="41"/>
      <c r="H22" s="29">
        <f t="shared" si="0"/>
        <v>0</v>
      </c>
    </row>
    <row r="23" spans="1:8" ht="12.75">
      <c r="A23" s="53"/>
      <c r="B23" s="36"/>
      <c r="C23" s="37"/>
      <c r="D23" s="28">
        <f t="shared" si="1"/>
        <v>0</v>
      </c>
      <c r="E23" s="41"/>
      <c r="F23" s="41"/>
      <c r="G23" s="41"/>
      <c r="H23" s="29">
        <f t="shared" si="0"/>
        <v>0</v>
      </c>
    </row>
    <row r="24" spans="1:8" ht="12.75">
      <c r="A24" s="53"/>
      <c r="B24" s="36"/>
      <c r="C24" s="37"/>
      <c r="D24" s="28">
        <f t="shared" si="1"/>
        <v>0</v>
      </c>
      <c r="E24" s="41"/>
      <c r="F24" s="41"/>
      <c r="G24" s="41"/>
      <c r="H24" s="29">
        <f t="shared" si="0"/>
        <v>0</v>
      </c>
    </row>
    <row r="25" spans="1:8" ht="12.75">
      <c r="A25" s="53"/>
      <c r="B25" s="36"/>
      <c r="C25" s="37"/>
      <c r="D25" s="28">
        <f t="shared" si="1"/>
        <v>0</v>
      </c>
      <c r="E25" s="41"/>
      <c r="F25" s="41"/>
      <c r="G25" s="41"/>
      <c r="H25" s="29">
        <f t="shared" si="0"/>
        <v>0</v>
      </c>
    </row>
    <row r="26" spans="1:8" ht="12.75">
      <c r="A26" s="53"/>
      <c r="B26" s="36"/>
      <c r="C26" s="37"/>
      <c r="D26" s="28">
        <f t="shared" si="1"/>
        <v>0</v>
      </c>
      <c r="E26" s="41"/>
      <c r="F26" s="41"/>
      <c r="G26" s="41"/>
      <c r="H26" s="29">
        <f t="shared" si="0"/>
        <v>0</v>
      </c>
    </row>
    <row r="27" spans="1:8" ht="12.75">
      <c r="A27" s="52" t="s">
        <v>73</v>
      </c>
      <c r="B27" s="36"/>
      <c r="C27" s="37"/>
      <c r="D27" s="28">
        <f t="shared" si="1"/>
        <v>0</v>
      </c>
      <c r="E27" s="41"/>
      <c r="F27" s="41"/>
      <c r="G27" s="41"/>
      <c r="H27" s="29">
        <f t="shared" si="0"/>
        <v>0</v>
      </c>
    </row>
    <row r="28" spans="1:8" ht="12.75">
      <c r="A28" s="52"/>
      <c r="B28" s="36"/>
      <c r="C28" s="37"/>
      <c r="D28" s="28">
        <f t="shared" si="1"/>
        <v>0</v>
      </c>
      <c r="E28" s="41"/>
      <c r="F28" s="41"/>
      <c r="G28" s="41"/>
      <c r="H28" s="29">
        <f t="shared" si="0"/>
        <v>0</v>
      </c>
    </row>
    <row r="29" spans="1:8" ht="12.75">
      <c r="A29" s="53"/>
      <c r="B29" s="36"/>
      <c r="C29" s="37"/>
      <c r="D29" s="28">
        <f t="shared" si="1"/>
        <v>0</v>
      </c>
      <c r="E29" s="41"/>
      <c r="F29" s="41"/>
      <c r="G29" s="41"/>
      <c r="H29" s="29">
        <f t="shared" si="0"/>
        <v>0</v>
      </c>
    </row>
    <row r="30" spans="1:8" ht="12.75">
      <c r="A30" s="53"/>
      <c r="B30" s="36"/>
      <c r="C30" s="37"/>
      <c r="D30" s="28">
        <f t="shared" si="1"/>
        <v>0</v>
      </c>
      <c r="E30" s="41"/>
      <c r="F30" s="41"/>
      <c r="G30" s="41"/>
      <c r="H30" s="29">
        <f t="shared" si="0"/>
        <v>0</v>
      </c>
    </row>
    <row r="31" spans="1:8" ht="12.75">
      <c r="A31" s="53"/>
      <c r="B31" s="36"/>
      <c r="C31" s="37"/>
      <c r="D31" s="28">
        <f t="shared" si="1"/>
        <v>0</v>
      </c>
      <c r="E31" s="41"/>
      <c r="F31" s="41"/>
      <c r="G31" s="41"/>
      <c r="H31" s="29">
        <f t="shared" si="0"/>
        <v>0</v>
      </c>
    </row>
    <row r="32" spans="1:8" ht="12.75">
      <c r="A32" s="53"/>
      <c r="B32" s="36"/>
      <c r="C32" s="37"/>
      <c r="D32" s="28">
        <f t="shared" si="1"/>
        <v>0</v>
      </c>
      <c r="E32" s="41"/>
      <c r="F32" s="41"/>
      <c r="G32" s="41"/>
      <c r="H32" s="29">
        <f t="shared" si="0"/>
        <v>0</v>
      </c>
    </row>
    <row r="33" spans="1:8" ht="12.75">
      <c r="A33" s="53"/>
      <c r="B33" s="36"/>
      <c r="C33" s="37"/>
      <c r="D33" s="28">
        <f t="shared" si="1"/>
        <v>0</v>
      </c>
      <c r="E33" s="41"/>
      <c r="F33" s="41"/>
      <c r="G33" s="41"/>
      <c r="H33" s="29">
        <f t="shared" si="0"/>
        <v>0</v>
      </c>
    </row>
    <row r="34" spans="1:8" ht="12.75">
      <c r="A34" s="53"/>
      <c r="B34" s="36"/>
      <c r="C34" s="37"/>
      <c r="D34" s="28">
        <f t="shared" si="1"/>
        <v>0</v>
      </c>
      <c r="E34" s="41"/>
      <c r="F34" s="41"/>
      <c r="G34" s="41"/>
      <c r="H34" s="29">
        <f t="shared" si="0"/>
        <v>0</v>
      </c>
    </row>
    <row r="35" spans="1:8" ht="12.75">
      <c r="A35" s="52" t="s">
        <v>74</v>
      </c>
      <c r="B35" s="36"/>
      <c r="C35" s="37"/>
      <c r="D35" s="28">
        <f t="shared" si="1"/>
        <v>0</v>
      </c>
      <c r="E35" s="41"/>
      <c r="F35" s="41"/>
      <c r="G35" s="41"/>
      <c r="H35" s="29">
        <f t="shared" si="0"/>
        <v>0</v>
      </c>
    </row>
    <row r="36" spans="1:8" ht="12.75">
      <c r="A36" s="52"/>
      <c r="B36" s="36"/>
      <c r="C36" s="37"/>
      <c r="D36" s="28">
        <f t="shared" si="1"/>
        <v>0</v>
      </c>
      <c r="E36" s="41"/>
      <c r="F36" s="41"/>
      <c r="G36" s="41"/>
      <c r="H36" s="29">
        <f t="shared" si="0"/>
        <v>0</v>
      </c>
    </row>
    <row r="37" spans="1:8" ht="12.75">
      <c r="A37" s="53"/>
      <c r="B37" s="36"/>
      <c r="C37" s="37"/>
      <c r="D37" s="28">
        <f t="shared" si="1"/>
        <v>0</v>
      </c>
      <c r="E37" s="41"/>
      <c r="F37" s="41"/>
      <c r="G37" s="41"/>
      <c r="H37" s="29">
        <f t="shared" si="0"/>
        <v>0</v>
      </c>
    </row>
    <row r="38" spans="1:8" ht="12.75">
      <c r="A38" s="53"/>
      <c r="B38" s="36"/>
      <c r="C38" s="37"/>
      <c r="D38" s="28">
        <f t="shared" si="1"/>
        <v>0</v>
      </c>
      <c r="E38" s="41"/>
      <c r="F38" s="41"/>
      <c r="G38" s="41"/>
      <c r="H38" s="29">
        <f t="shared" si="0"/>
        <v>0</v>
      </c>
    </row>
    <row r="39" spans="1:8" ht="12.75">
      <c r="A39" s="53"/>
      <c r="B39" s="36"/>
      <c r="C39" s="37"/>
      <c r="D39" s="28">
        <f t="shared" si="1"/>
        <v>0</v>
      </c>
      <c r="E39" s="41"/>
      <c r="F39" s="41"/>
      <c r="G39" s="41"/>
      <c r="H39" s="29">
        <f t="shared" si="0"/>
        <v>0</v>
      </c>
    </row>
    <row r="40" spans="1:8" ht="12.75">
      <c r="A40" s="53"/>
      <c r="B40" s="36"/>
      <c r="C40" s="37"/>
      <c r="D40" s="28">
        <f t="shared" si="1"/>
        <v>0</v>
      </c>
      <c r="E40" s="41"/>
      <c r="F40" s="41"/>
      <c r="G40" s="41"/>
      <c r="H40" s="29">
        <f t="shared" si="0"/>
        <v>0</v>
      </c>
    </row>
    <row r="41" spans="1:8" ht="12.75">
      <c r="A41" s="53"/>
      <c r="B41" s="36"/>
      <c r="C41" s="37"/>
      <c r="D41" s="28">
        <f t="shared" si="1"/>
        <v>0</v>
      </c>
      <c r="E41" s="41"/>
      <c r="F41" s="41"/>
      <c r="G41" s="41"/>
      <c r="H41" s="29">
        <f t="shared" si="0"/>
        <v>0</v>
      </c>
    </row>
    <row r="42" spans="1:8" ht="12.75">
      <c r="A42" s="53"/>
      <c r="B42" s="36"/>
      <c r="C42" s="37"/>
      <c r="D42" s="28">
        <f t="shared" si="1"/>
        <v>0</v>
      </c>
      <c r="E42" s="41"/>
      <c r="F42" s="41"/>
      <c r="G42" s="41"/>
      <c r="H42" s="29">
        <f t="shared" si="0"/>
        <v>0</v>
      </c>
    </row>
    <row r="43" spans="1:8" ht="12.75">
      <c r="A43" s="52" t="s">
        <v>75</v>
      </c>
      <c r="B43" s="36"/>
      <c r="C43" s="37"/>
      <c r="D43" s="28">
        <f t="shared" si="1"/>
        <v>0</v>
      </c>
      <c r="E43" s="41"/>
      <c r="F43" s="41"/>
      <c r="G43" s="41"/>
      <c r="H43" s="29">
        <f t="shared" si="0"/>
        <v>0</v>
      </c>
    </row>
    <row r="44" spans="1:8" ht="12.75">
      <c r="A44" s="52"/>
      <c r="B44" s="36"/>
      <c r="C44" s="37"/>
      <c r="D44" s="28">
        <f t="shared" si="1"/>
        <v>0</v>
      </c>
      <c r="E44" s="41"/>
      <c r="F44" s="41"/>
      <c r="G44" s="41"/>
      <c r="H44" s="29">
        <f t="shared" si="0"/>
        <v>0</v>
      </c>
    </row>
    <row r="45" spans="1:8" ht="12.75">
      <c r="A45" s="53"/>
      <c r="B45" s="36"/>
      <c r="C45" s="37"/>
      <c r="D45" s="28">
        <f t="shared" si="1"/>
        <v>0</v>
      </c>
      <c r="E45" s="41"/>
      <c r="F45" s="41"/>
      <c r="G45" s="41"/>
      <c r="H45" s="29">
        <f t="shared" si="0"/>
        <v>0</v>
      </c>
    </row>
    <row r="46" spans="1:8" ht="12.75">
      <c r="A46" s="53"/>
      <c r="B46" s="36"/>
      <c r="C46" s="37"/>
      <c r="D46" s="28">
        <f t="shared" si="1"/>
        <v>0</v>
      </c>
      <c r="E46" s="41"/>
      <c r="F46" s="41"/>
      <c r="G46" s="41"/>
      <c r="H46" s="29">
        <f t="shared" si="0"/>
        <v>0</v>
      </c>
    </row>
    <row r="47" spans="1:8" ht="12.75">
      <c r="A47" s="53"/>
      <c r="B47" s="36"/>
      <c r="C47" s="37"/>
      <c r="D47" s="28">
        <f t="shared" si="1"/>
        <v>0</v>
      </c>
      <c r="E47" s="41"/>
      <c r="F47" s="41"/>
      <c r="G47" s="41"/>
      <c r="H47" s="29">
        <f t="shared" si="0"/>
        <v>0</v>
      </c>
    </row>
    <row r="48" spans="1:8" ht="12.75">
      <c r="A48" s="53"/>
      <c r="B48" s="36"/>
      <c r="C48" s="37"/>
      <c r="D48" s="28">
        <f t="shared" si="1"/>
        <v>0</v>
      </c>
      <c r="E48" s="41"/>
      <c r="F48" s="41"/>
      <c r="G48" s="41"/>
      <c r="H48" s="29">
        <f t="shared" si="0"/>
        <v>0</v>
      </c>
    </row>
    <row r="49" spans="1:8" ht="12.75">
      <c r="A49" s="53"/>
      <c r="B49" s="36"/>
      <c r="C49" s="37"/>
      <c r="D49" s="28">
        <f t="shared" si="1"/>
        <v>0</v>
      </c>
      <c r="E49" s="41"/>
      <c r="F49" s="41"/>
      <c r="G49" s="41"/>
      <c r="H49" s="29">
        <f t="shared" si="0"/>
        <v>0</v>
      </c>
    </row>
    <row r="50" spans="1:8" ht="12.75">
      <c r="A50" s="53"/>
      <c r="B50" s="36"/>
      <c r="C50" s="37"/>
      <c r="D50" s="28">
        <f t="shared" si="1"/>
        <v>0</v>
      </c>
      <c r="E50" s="41"/>
      <c r="F50" s="41"/>
      <c r="G50" s="41"/>
      <c r="H50" s="29">
        <f t="shared" si="0"/>
        <v>0</v>
      </c>
    </row>
    <row r="51" spans="1:8" ht="12.75">
      <c r="A51" s="52" t="s">
        <v>76</v>
      </c>
      <c r="B51" s="36">
        <v>0</v>
      </c>
      <c r="C51" s="37"/>
      <c r="D51" s="28">
        <f t="shared" si="1"/>
        <v>0</v>
      </c>
      <c r="E51" s="41"/>
      <c r="F51" s="41"/>
      <c r="G51" s="41"/>
      <c r="H51" s="29">
        <f t="shared" si="0"/>
        <v>0</v>
      </c>
    </row>
    <row r="52" spans="1:8" ht="12.75">
      <c r="A52" s="52"/>
      <c r="B52" s="36">
        <v>0</v>
      </c>
      <c r="C52" s="37">
        <v>0</v>
      </c>
      <c r="D52" s="28">
        <f t="shared" si="1"/>
        <v>0</v>
      </c>
      <c r="E52" s="41"/>
      <c r="F52" s="41"/>
      <c r="G52" s="41"/>
      <c r="H52" s="29">
        <f t="shared" si="0"/>
        <v>0</v>
      </c>
    </row>
    <row r="53" spans="1:8" ht="12.75">
      <c r="A53" s="53"/>
      <c r="B53" s="36"/>
      <c r="C53" s="37"/>
      <c r="D53" s="28">
        <f t="shared" si="1"/>
        <v>0</v>
      </c>
      <c r="E53" s="41"/>
      <c r="F53" s="41"/>
      <c r="G53" s="41"/>
      <c r="H53" s="29">
        <f t="shared" si="0"/>
        <v>0</v>
      </c>
    </row>
    <row r="54" spans="1:8" ht="12.75">
      <c r="A54" s="53"/>
      <c r="B54" s="36"/>
      <c r="C54" s="37"/>
      <c r="D54" s="28">
        <f t="shared" si="1"/>
        <v>0</v>
      </c>
      <c r="E54" s="41"/>
      <c r="F54" s="41"/>
      <c r="G54" s="41"/>
      <c r="H54" s="29">
        <f t="shared" si="0"/>
        <v>0</v>
      </c>
    </row>
    <row r="55" spans="1:8" ht="12.75">
      <c r="A55" s="53"/>
      <c r="B55" s="36"/>
      <c r="C55" s="37"/>
      <c r="D55" s="28">
        <f t="shared" si="1"/>
        <v>0</v>
      </c>
      <c r="E55" s="41"/>
      <c r="F55" s="41"/>
      <c r="G55" s="41"/>
      <c r="H55" s="29">
        <f t="shared" si="0"/>
        <v>0</v>
      </c>
    </row>
    <row r="56" spans="1:8" ht="12.75">
      <c r="A56" s="53"/>
      <c r="B56" s="36"/>
      <c r="C56" s="37"/>
      <c r="D56" s="28">
        <f t="shared" si="1"/>
        <v>0</v>
      </c>
      <c r="E56" s="41"/>
      <c r="F56" s="41"/>
      <c r="G56" s="41"/>
      <c r="H56" s="29">
        <f t="shared" si="0"/>
        <v>0</v>
      </c>
    </row>
    <row r="57" spans="1:8" ht="12.75">
      <c r="A57" s="53"/>
      <c r="B57" s="36"/>
      <c r="C57" s="37"/>
      <c r="D57" s="28">
        <f t="shared" si="1"/>
        <v>0</v>
      </c>
      <c r="E57" s="41"/>
      <c r="F57" s="41"/>
      <c r="G57" s="41"/>
      <c r="H57" s="29">
        <f t="shared" si="0"/>
        <v>0</v>
      </c>
    </row>
    <row r="58" spans="1:8" ht="12.75">
      <c r="A58" s="53"/>
      <c r="B58" s="36"/>
      <c r="C58" s="37"/>
      <c r="D58" s="28">
        <f t="shared" si="1"/>
        <v>0</v>
      </c>
      <c r="E58" s="41"/>
      <c r="F58" s="41"/>
      <c r="G58" s="41"/>
      <c r="H58" s="29">
        <f t="shared" si="0"/>
        <v>0</v>
      </c>
    </row>
    <row r="59" spans="1:8" ht="12.75">
      <c r="A59" s="53"/>
      <c r="B59" s="36"/>
      <c r="C59" s="37"/>
      <c r="D59" s="28">
        <f t="shared" si="1"/>
        <v>0</v>
      </c>
      <c r="E59" s="41"/>
      <c r="F59" s="41"/>
      <c r="G59" s="41"/>
      <c r="H59" s="29">
        <f t="shared" si="0"/>
        <v>0</v>
      </c>
    </row>
    <row r="60" spans="1:8" ht="12.75">
      <c r="A60" s="52" t="s">
        <v>77</v>
      </c>
      <c r="B60" s="36"/>
      <c r="C60" s="37"/>
      <c r="D60" s="28">
        <f t="shared" si="1"/>
        <v>0</v>
      </c>
      <c r="E60" s="41"/>
      <c r="F60" s="41"/>
      <c r="G60" s="41"/>
      <c r="H60" s="29">
        <f t="shared" si="0"/>
        <v>0</v>
      </c>
    </row>
    <row r="61" spans="1:8" ht="12.75">
      <c r="A61" s="54" t="s">
        <v>78</v>
      </c>
      <c r="B61" s="36"/>
      <c r="C61" s="37"/>
      <c r="D61" s="28">
        <f t="shared" si="1"/>
        <v>0</v>
      </c>
      <c r="E61" s="41"/>
      <c r="F61" s="41"/>
      <c r="G61" s="41"/>
      <c r="H61" s="29">
        <f t="shared" si="0"/>
        <v>0</v>
      </c>
    </row>
    <row r="62" spans="1:8" ht="12.75">
      <c r="A62" s="54" t="s">
        <v>79</v>
      </c>
      <c r="B62" s="36"/>
      <c r="C62" s="37"/>
      <c r="D62" s="28">
        <f t="shared" si="1"/>
        <v>0</v>
      </c>
      <c r="E62" s="41"/>
      <c r="F62" s="41"/>
      <c r="G62" s="41"/>
      <c r="H62" s="29">
        <f t="shared" si="0"/>
        <v>0</v>
      </c>
    </row>
    <row r="63" spans="1:8" ht="12.75">
      <c r="A63" s="54"/>
      <c r="B63" s="36"/>
      <c r="C63" s="37"/>
      <c r="D63" s="28">
        <f t="shared" si="1"/>
        <v>0</v>
      </c>
      <c r="E63" s="41"/>
      <c r="F63" s="41"/>
      <c r="G63" s="41"/>
      <c r="H63" s="29">
        <f t="shared" si="0"/>
        <v>0</v>
      </c>
    </row>
    <row r="64" spans="1:8" ht="12.75">
      <c r="A64" s="53"/>
      <c r="B64" s="36"/>
      <c r="C64" s="37"/>
      <c r="D64" s="28">
        <f t="shared" si="1"/>
        <v>0</v>
      </c>
      <c r="E64" s="41"/>
      <c r="F64" s="41"/>
      <c r="G64" s="41"/>
      <c r="H64" s="29">
        <f t="shared" si="0"/>
        <v>0</v>
      </c>
    </row>
    <row r="65" spans="1:8" ht="12.75">
      <c r="A65" s="53"/>
      <c r="B65" s="36"/>
      <c r="C65" s="37"/>
      <c r="D65" s="28">
        <f t="shared" si="1"/>
        <v>0</v>
      </c>
      <c r="E65" s="41"/>
      <c r="F65" s="41"/>
      <c r="G65" s="41"/>
      <c r="H65" s="29">
        <f t="shared" si="0"/>
        <v>0</v>
      </c>
    </row>
    <row r="66" spans="1:8" ht="13.5" thickBot="1">
      <c r="A66" s="55"/>
      <c r="B66" s="38"/>
      <c r="C66" s="39"/>
      <c r="D66" s="30">
        <f t="shared" si="1"/>
        <v>0</v>
      </c>
      <c r="E66" s="42"/>
      <c r="F66" s="42"/>
      <c r="G66" s="42"/>
      <c r="H66" s="31">
        <f t="shared" si="0"/>
        <v>0</v>
      </c>
    </row>
    <row r="67" spans="1:8" ht="13.5" thickBot="1">
      <c r="A67" s="1"/>
      <c r="B67" s="321"/>
      <c r="C67" s="99"/>
      <c r="D67" s="99"/>
      <c r="E67" s="99"/>
      <c r="F67" s="99"/>
      <c r="G67" s="99"/>
      <c r="H67" s="99"/>
    </row>
    <row r="68" spans="1:8" ht="13.5" thickBot="1">
      <c r="A68" s="47" t="s">
        <v>80</v>
      </c>
      <c r="B68" s="164">
        <f>SUM(B6:B66)</f>
        <v>0</v>
      </c>
      <c r="C68" s="154"/>
      <c r="D68" s="154">
        <f>SUM(D6:D66)</f>
        <v>0</v>
      </c>
      <c r="E68" s="154">
        <f>SUM(E6:E66)</f>
        <v>0</v>
      </c>
      <c r="F68" s="154">
        <f>SUM(F6:F66)</f>
        <v>0</v>
      </c>
      <c r="G68" s="154">
        <f>SUM(G6:G66)</f>
        <v>0</v>
      </c>
      <c r="H68" s="33">
        <f>SUM(H6:H66)</f>
        <v>0</v>
      </c>
    </row>
  </sheetData>
  <mergeCells count="4">
    <mergeCell ref="E4:F4"/>
    <mergeCell ref="B4:D4"/>
    <mergeCell ref="A1:H1"/>
    <mergeCell ref="A2:H2"/>
  </mergeCells>
  <printOptions gridLines="1" horizontalCentered="1"/>
  <pageMargins left="0.75" right="0.5" top="0.5" bottom="0.75" header="0.25" footer="0.5"/>
  <pageSetup fitToHeight="1" fitToWidth="1" horizontalDpi="600" verticalDpi="600" orientation="portrait" scale="75" r:id="rId1"/>
  <headerFooter alignWithMargins="0">
    <oddFooter>&amp;L$Benefit.xls(InstallWS)&amp;C&amp;D&amp;R&amp;P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68"/>
  <sheetViews>
    <sheetView showZeros="0" zoomScale="86" zoomScaleNormal="86" workbookViewId="0" topLeftCell="A1">
      <pane ySplit="5" topLeftCell="BM6" activePane="bottomLeft" state="frozen"/>
      <selection pane="topLeft" activeCell="H55" sqref="H55"/>
      <selection pane="bottomLeft" activeCell="A6" sqref="A6"/>
    </sheetView>
  </sheetViews>
  <sheetFormatPr defaultColWidth="9.140625" defaultRowHeight="12.75"/>
  <cols>
    <col min="1" max="1" width="40.7109375" style="0" customWidth="1"/>
    <col min="2" max="3" width="20.7109375" style="0" customWidth="1"/>
    <col min="4" max="4" width="4.7109375" style="0" customWidth="1"/>
    <col min="5" max="6" width="9.7109375" style="0" customWidth="1"/>
    <col min="7" max="7" width="8.7109375" style="0" customWidth="1"/>
    <col min="8" max="8" width="10.7109375" style="0" customWidth="1"/>
  </cols>
  <sheetData>
    <row r="1" spans="1:8" ht="20.25">
      <c r="A1" s="372" t="s">
        <v>81</v>
      </c>
      <c r="B1" s="378"/>
      <c r="C1" s="378"/>
      <c r="D1" s="378"/>
      <c r="E1" s="378"/>
      <c r="F1" s="378"/>
      <c r="G1" s="378"/>
      <c r="H1" s="378"/>
    </row>
    <row r="2" spans="1:8" ht="12.75">
      <c r="A2" s="377" t="s">
        <v>68</v>
      </c>
      <c r="B2" s="378"/>
      <c r="C2" s="378"/>
      <c r="D2" s="378"/>
      <c r="E2" s="378"/>
      <c r="F2" s="378"/>
      <c r="G2" s="378"/>
      <c r="H2" s="378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12.75">
      <c r="A4" s="48"/>
      <c r="B4" s="48"/>
      <c r="C4" s="48"/>
      <c r="D4" s="48"/>
      <c r="E4" s="48" t="s">
        <v>85</v>
      </c>
      <c r="F4" s="48" t="s">
        <v>97</v>
      </c>
      <c r="G4" s="48" t="s">
        <v>5</v>
      </c>
      <c r="H4" s="48" t="s">
        <v>10</v>
      </c>
    </row>
    <row r="5" spans="1:8" ht="13.5" thickBot="1">
      <c r="A5" s="49" t="s">
        <v>82</v>
      </c>
      <c r="B5" s="49" t="s">
        <v>83</v>
      </c>
      <c r="C5" s="49" t="s">
        <v>84</v>
      </c>
      <c r="D5" s="49" t="s">
        <v>86</v>
      </c>
      <c r="E5" s="49" t="s">
        <v>4</v>
      </c>
      <c r="F5" s="49" t="s">
        <v>98</v>
      </c>
      <c r="G5" s="49" t="s">
        <v>4</v>
      </c>
      <c r="H5" s="49" t="s">
        <v>4</v>
      </c>
    </row>
    <row r="6" spans="1:8" ht="12.75">
      <c r="A6" s="2" t="s">
        <v>87</v>
      </c>
      <c r="B6" s="3"/>
      <c r="C6" s="3"/>
      <c r="D6" s="4"/>
      <c r="E6" s="5"/>
      <c r="F6" s="18">
        <f>D6*E6</f>
        <v>0</v>
      </c>
      <c r="G6" s="5"/>
      <c r="H6" s="21">
        <f>F6+G6</f>
        <v>0</v>
      </c>
    </row>
    <row r="7" spans="1:8" ht="12.75">
      <c r="A7" s="6"/>
      <c r="B7" s="7"/>
      <c r="C7" s="7"/>
      <c r="D7" s="8"/>
      <c r="E7" s="9"/>
      <c r="F7" s="19">
        <f>D7*E7</f>
        <v>0</v>
      </c>
      <c r="G7" s="9"/>
      <c r="H7" s="22">
        <f>F7+G7</f>
        <v>0</v>
      </c>
    </row>
    <row r="8" spans="1:8" ht="12.75">
      <c r="A8" s="6"/>
      <c r="B8" s="7"/>
      <c r="C8" s="7"/>
      <c r="D8" s="8"/>
      <c r="E8" s="9"/>
      <c r="F8" s="19">
        <f aca="true" t="shared" si="0" ref="F8:F52">D8*E8</f>
        <v>0</v>
      </c>
      <c r="G8" s="9"/>
      <c r="H8" s="22">
        <f aca="true" t="shared" si="1" ref="H8:H52">F8+G8</f>
        <v>0</v>
      </c>
    </row>
    <row r="9" spans="1:8" ht="12.75">
      <c r="A9" s="6"/>
      <c r="B9" s="7"/>
      <c r="C9" s="7"/>
      <c r="D9" s="8"/>
      <c r="E9" s="9"/>
      <c r="F9" s="19">
        <f t="shared" si="0"/>
        <v>0</v>
      </c>
      <c r="G9" s="9"/>
      <c r="H9" s="22">
        <f t="shared" si="1"/>
        <v>0</v>
      </c>
    </row>
    <row r="10" spans="1:8" ht="12.75">
      <c r="A10" s="6"/>
      <c r="B10" s="7"/>
      <c r="C10" s="7"/>
      <c r="D10" s="8"/>
      <c r="E10" s="9"/>
      <c r="F10" s="19">
        <f t="shared" si="0"/>
        <v>0</v>
      </c>
      <c r="G10" s="9"/>
      <c r="H10" s="22">
        <f t="shared" si="1"/>
        <v>0</v>
      </c>
    </row>
    <row r="11" spans="1:8" ht="12.75">
      <c r="A11" s="10"/>
      <c r="B11" s="7"/>
      <c r="C11" s="7"/>
      <c r="D11" s="8"/>
      <c r="E11" s="9"/>
      <c r="F11" s="19">
        <f t="shared" si="0"/>
        <v>0</v>
      </c>
      <c r="G11" s="9"/>
      <c r="H11" s="22">
        <f t="shared" si="1"/>
        <v>0</v>
      </c>
    </row>
    <row r="12" spans="1:8" ht="12.75">
      <c r="A12" s="10" t="s">
        <v>88</v>
      </c>
      <c r="B12" s="7"/>
      <c r="C12" s="7"/>
      <c r="D12" s="8"/>
      <c r="E12" s="9"/>
      <c r="F12" s="19">
        <f t="shared" si="0"/>
        <v>0</v>
      </c>
      <c r="G12" s="9"/>
      <c r="H12" s="22">
        <f t="shared" si="1"/>
        <v>0</v>
      </c>
    </row>
    <row r="13" spans="1:8" ht="12.75">
      <c r="A13" s="6"/>
      <c r="B13" s="7"/>
      <c r="C13" s="7"/>
      <c r="D13" s="8"/>
      <c r="E13" s="9"/>
      <c r="F13" s="19">
        <f t="shared" si="0"/>
        <v>0</v>
      </c>
      <c r="G13" s="9"/>
      <c r="H13" s="22">
        <f t="shared" si="1"/>
        <v>0</v>
      </c>
    </row>
    <row r="14" spans="1:8" ht="12.75">
      <c r="A14" s="6"/>
      <c r="B14" s="7"/>
      <c r="C14" s="7"/>
      <c r="D14" s="8"/>
      <c r="E14" s="9"/>
      <c r="F14" s="19">
        <f t="shared" si="0"/>
        <v>0</v>
      </c>
      <c r="G14" s="9"/>
      <c r="H14" s="22">
        <f t="shared" si="1"/>
        <v>0</v>
      </c>
    </row>
    <row r="15" spans="1:8" ht="12.75">
      <c r="A15" s="6"/>
      <c r="B15" s="7"/>
      <c r="C15" s="7"/>
      <c r="D15" s="8"/>
      <c r="E15" s="9"/>
      <c r="F15" s="19">
        <f t="shared" si="0"/>
        <v>0</v>
      </c>
      <c r="G15" s="9"/>
      <c r="H15" s="22">
        <f t="shared" si="1"/>
        <v>0</v>
      </c>
    </row>
    <row r="16" spans="1:8" ht="12.75">
      <c r="A16" s="6"/>
      <c r="B16" s="7"/>
      <c r="C16" s="7"/>
      <c r="D16" s="8"/>
      <c r="E16" s="9"/>
      <c r="F16" s="19">
        <f t="shared" si="0"/>
        <v>0</v>
      </c>
      <c r="G16" s="9"/>
      <c r="H16" s="22">
        <f t="shared" si="1"/>
        <v>0</v>
      </c>
    </row>
    <row r="17" spans="1:8" ht="12.75">
      <c r="A17" s="6"/>
      <c r="B17" s="7"/>
      <c r="C17" s="7"/>
      <c r="D17" s="8"/>
      <c r="E17" s="9"/>
      <c r="F17" s="19">
        <f t="shared" si="0"/>
        <v>0</v>
      </c>
      <c r="G17" s="9"/>
      <c r="H17" s="22">
        <f t="shared" si="1"/>
        <v>0</v>
      </c>
    </row>
    <row r="18" spans="1:8" ht="12.75">
      <c r="A18" s="10" t="s">
        <v>89</v>
      </c>
      <c r="B18" s="7"/>
      <c r="C18" s="7"/>
      <c r="D18" s="8"/>
      <c r="E18" s="9"/>
      <c r="F18" s="19">
        <f t="shared" si="0"/>
        <v>0</v>
      </c>
      <c r="G18" s="9"/>
      <c r="H18" s="22">
        <f t="shared" si="1"/>
        <v>0</v>
      </c>
    </row>
    <row r="19" spans="1:8" ht="12.75">
      <c r="A19" s="6"/>
      <c r="B19" s="7"/>
      <c r="C19" s="7"/>
      <c r="D19" s="8"/>
      <c r="E19" s="9"/>
      <c r="F19" s="19">
        <f t="shared" si="0"/>
        <v>0</v>
      </c>
      <c r="G19" s="9"/>
      <c r="H19" s="22">
        <f t="shared" si="1"/>
        <v>0</v>
      </c>
    </row>
    <row r="20" spans="1:8" ht="12.75">
      <c r="A20" s="6"/>
      <c r="B20" s="7"/>
      <c r="C20" s="7"/>
      <c r="D20" s="8"/>
      <c r="E20" s="9"/>
      <c r="F20" s="19">
        <f t="shared" si="0"/>
        <v>0</v>
      </c>
      <c r="G20" s="9"/>
      <c r="H20" s="22">
        <f t="shared" si="1"/>
        <v>0</v>
      </c>
    </row>
    <row r="21" spans="1:8" ht="12.75">
      <c r="A21" s="6"/>
      <c r="B21" s="7"/>
      <c r="C21" s="7"/>
      <c r="D21" s="8"/>
      <c r="E21" s="9"/>
      <c r="F21" s="19">
        <f t="shared" si="0"/>
        <v>0</v>
      </c>
      <c r="G21" s="9"/>
      <c r="H21" s="22">
        <f t="shared" si="1"/>
        <v>0</v>
      </c>
    </row>
    <row r="22" spans="1:8" ht="12.75">
      <c r="A22" s="6"/>
      <c r="B22" s="7"/>
      <c r="C22" s="7"/>
      <c r="D22" s="8"/>
      <c r="E22" s="9"/>
      <c r="F22" s="19">
        <f t="shared" si="0"/>
        <v>0</v>
      </c>
      <c r="G22" s="9"/>
      <c r="H22" s="22">
        <f t="shared" si="1"/>
        <v>0</v>
      </c>
    </row>
    <row r="23" spans="1:8" ht="12.75">
      <c r="A23" s="6"/>
      <c r="B23" s="7"/>
      <c r="C23" s="7"/>
      <c r="D23" s="8"/>
      <c r="E23" s="9"/>
      <c r="F23" s="19">
        <f t="shared" si="0"/>
        <v>0</v>
      </c>
      <c r="G23" s="9"/>
      <c r="H23" s="22">
        <f t="shared" si="1"/>
        <v>0</v>
      </c>
    </row>
    <row r="24" spans="1:8" ht="12.75">
      <c r="A24" s="10" t="s">
        <v>90</v>
      </c>
      <c r="B24" s="7"/>
      <c r="C24" s="7"/>
      <c r="D24" s="8"/>
      <c r="E24" s="9"/>
      <c r="F24" s="19">
        <f t="shared" si="0"/>
        <v>0</v>
      </c>
      <c r="G24" s="9"/>
      <c r="H24" s="22">
        <f t="shared" si="1"/>
        <v>0</v>
      </c>
    </row>
    <row r="25" spans="1:8" ht="12.75">
      <c r="A25" s="6"/>
      <c r="B25" s="7"/>
      <c r="C25" s="7"/>
      <c r="D25" s="8"/>
      <c r="E25" s="9"/>
      <c r="F25" s="19">
        <f t="shared" si="0"/>
        <v>0</v>
      </c>
      <c r="G25" s="9"/>
      <c r="H25" s="22">
        <f t="shared" si="1"/>
        <v>0</v>
      </c>
    </row>
    <row r="26" spans="1:8" ht="12.75">
      <c r="A26" s="6"/>
      <c r="B26" s="7"/>
      <c r="C26" s="7"/>
      <c r="D26" s="8"/>
      <c r="E26" s="9"/>
      <c r="F26" s="19">
        <f t="shared" si="0"/>
        <v>0</v>
      </c>
      <c r="G26" s="9"/>
      <c r="H26" s="22">
        <f t="shared" si="1"/>
        <v>0</v>
      </c>
    </row>
    <row r="27" spans="1:8" ht="12.75">
      <c r="A27" s="6"/>
      <c r="B27" s="7"/>
      <c r="C27" s="7"/>
      <c r="D27" s="8"/>
      <c r="E27" s="9"/>
      <c r="F27" s="19">
        <f t="shared" si="0"/>
        <v>0</v>
      </c>
      <c r="G27" s="9"/>
      <c r="H27" s="22">
        <f t="shared" si="1"/>
        <v>0</v>
      </c>
    </row>
    <row r="28" spans="1:8" ht="12.75">
      <c r="A28" s="6"/>
      <c r="B28" s="7"/>
      <c r="C28" s="7"/>
      <c r="D28" s="8"/>
      <c r="E28" s="9"/>
      <c r="F28" s="19">
        <f t="shared" si="0"/>
        <v>0</v>
      </c>
      <c r="G28" s="9"/>
      <c r="H28" s="22">
        <f t="shared" si="1"/>
        <v>0</v>
      </c>
    </row>
    <row r="29" spans="1:8" ht="12.75">
      <c r="A29" s="6"/>
      <c r="B29" s="7"/>
      <c r="C29" s="7"/>
      <c r="D29" s="8"/>
      <c r="E29" s="9"/>
      <c r="F29" s="19">
        <f t="shared" si="0"/>
        <v>0</v>
      </c>
      <c r="G29" s="9"/>
      <c r="H29" s="22">
        <f t="shared" si="1"/>
        <v>0</v>
      </c>
    </row>
    <row r="30" spans="1:8" ht="12.75">
      <c r="A30" s="10" t="s">
        <v>91</v>
      </c>
      <c r="B30" s="7"/>
      <c r="C30" s="7"/>
      <c r="D30" s="8"/>
      <c r="E30" s="9"/>
      <c r="F30" s="19">
        <f t="shared" si="0"/>
        <v>0</v>
      </c>
      <c r="G30" s="9"/>
      <c r="H30" s="22">
        <f t="shared" si="1"/>
        <v>0</v>
      </c>
    </row>
    <row r="31" spans="1:8" ht="12.75">
      <c r="A31" s="6"/>
      <c r="B31" s="7"/>
      <c r="C31" s="7"/>
      <c r="D31" s="8"/>
      <c r="E31" s="9"/>
      <c r="F31" s="19">
        <f t="shared" si="0"/>
        <v>0</v>
      </c>
      <c r="G31" s="9"/>
      <c r="H31" s="22">
        <f t="shared" si="1"/>
        <v>0</v>
      </c>
    </row>
    <row r="32" spans="1:8" ht="12.75">
      <c r="A32" s="6"/>
      <c r="B32" s="7"/>
      <c r="C32" s="7"/>
      <c r="D32" s="8"/>
      <c r="E32" s="9"/>
      <c r="F32" s="19">
        <f t="shared" si="0"/>
        <v>0</v>
      </c>
      <c r="G32" s="9"/>
      <c r="H32" s="22">
        <f t="shared" si="1"/>
        <v>0</v>
      </c>
    </row>
    <row r="33" spans="1:8" ht="12.75">
      <c r="A33" s="6"/>
      <c r="B33" s="7"/>
      <c r="C33" s="7"/>
      <c r="D33" s="8"/>
      <c r="E33" s="9"/>
      <c r="F33" s="19">
        <f t="shared" si="0"/>
        <v>0</v>
      </c>
      <c r="G33" s="9"/>
      <c r="H33" s="22">
        <f t="shared" si="1"/>
        <v>0</v>
      </c>
    </row>
    <row r="34" spans="1:8" ht="12.75">
      <c r="A34" s="6"/>
      <c r="B34" s="7"/>
      <c r="C34" s="7"/>
      <c r="D34" s="8"/>
      <c r="E34" s="9"/>
      <c r="F34" s="19">
        <f t="shared" si="0"/>
        <v>0</v>
      </c>
      <c r="G34" s="9"/>
      <c r="H34" s="22">
        <f t="shared" si="1"/>
        <v>0</v>
      </c>
    </row>
    <row r="35" spans="1:8" ht="12.75">
      <c r="A35" s="6"/>
      <c r="B35" s="7"/>
      <c r="C35" s="7"/>
      <c r="D35" s="8"/>
      <c r="E35" s="9"/>
      <c r="F35" s="19">
        <f t="shared" si="0"/>
        <v>0</v>
      </c>
      <c r="G35" s="9"/>
      <c r="H35" s="22">
        <f t="shared" si="1"/>
        <v>0</v>
      </c>
    </row>
    <row r="36" spans="1:8" ht="12.75">
      <c r="A36" s="10" t="s">
        <v>92</v>
      </c>
      <c r="B36" s="7"/>
      <c r="C36" s="7"/>
      <c r="D36" s="8"/>
      <c r="E36" s="9"/>
      <c r="F36" s="19">
        <f t="shared" si="0"/>
        <v>0</v>
      </c>
      <c r="G36" s="9"/>
      <c r="H36" s="22">
        <f t="shared" si="1"/>
        <v>0</v>
      </c>
    </row>
    <row r="37" spans="1:8" ht="12.75">
      <c r="A37" s="6"/>
      <c r="B37" s="7"/>
      <c r="C37" s="7"/>
      <c r="D37" s="8"/>
      <c r="E37" s="9"/>
      <c r="F37" s="19">
        <f t="shared" si="0"/>
        <v>0</v>
      </c>
      <c r="G37" s="9"/>
      <c r="H37" s="22">
        <f t="shared" si="1"/>
        <v>0</v>
      </c>
    </row>
    <row r="38" spans="1:8" ht="12.75">
      <c r="A38" s="6"/>
      <c r="B38" s="7"/>
      <c r="C38" s="7"/>
      <c r="D38" s="8"/>
      <c r="E38" s="9"/>
      <c r="F38" s="19">
        <f t="shared" si="0"/>
        <v>0</v>
      </c>
      <c r="G38" s="9"/>
      <c r="H38" s="22">
        <f t="shared" si="1"/>
        <v>0</v>
      </c>
    </row>
    <row r="39" spans="1:8" ht="12.75">
      <c r="A39" s="6"/>
      <c r="B39" s="7"/>
      <c r="C39" s="7"/>
      <c r="D39" s="8"/>
      <c r="E39" s="9"/>
      <c r="F39" s="19">
        <f t="shared" si="0"/>
        <v>0</v>
      </c>
      <c r="G39" s="9"/>
      <c r="H39" s="22">
        <f t="shared" si="1"/>
        <v>0</v>
      </c>
    </row>
    <row r="40" spans="1:8" ht="12.75">
      <c r="A40" s="6"/>
      <c r="B40" s="7"/>
      <c r="C40" s="7"/>
      <c r="D40" s="8"/>
      <c r="E40" s="9"/>
      <c r="F40" s="19">
        <f t="shared" si="0"/>
        <v>0</v>
      </c>
      <c r="G40" s="9"/>
      <c r="H40" s="22">
        <f t="shared" si="1"/>
        <v>0</v>
      </c>
    </row>
    <row r="41" spans="1:8" ht="12.75">
      <c r="A41" s="10"/>
      <c r="B41" s="7"/>
      <c r="C41" s="7"/>
      <c r="D41" s="8"/>
      <c r="E41" s="9"/>
      <c r="F41" s="19">
        <f t="shared" si="0"/>
        <v>0</v>
      </c>
      <c r="G41" s="9"/>
      <c r="H41" s="22">
        <f t="shared" si="1"/>
        <v>0</v>
      </c>
    </row>
    <row r="42" spans="1:8" ht="12.75">
      <c r="A42" s="10" t="s">
        <v>93</v>
      </c>
      <c r="B42" s="7"/>
      <c r="C42" s="7"/>
      <c r="D42" s="8"/>
      <c r="E42" s="9"/>
      <c r="F42" s="19">
        <f t="shared" si="0"/>
        <v>0</v>
      </c>
      <c r="G42" s="9"/>
      <c r="H42" s="22">
        <f t="shared" si="1"/>
        <v>0</v>
      </c>
    </row>
    <row r="43" spans="1:8" ht="12.75">
      <c r="A43" s="6"/>
      <c r="B43" s="7"/>
      <c r="C43" s="7"/>
      <c r="D43" s="8"/>
      <c r="E43" s="9"/>
      <c r="F43" s="19">
        <f t="shared" si="0"/>
        <v>0</v>
      </c>
      <c r="G43" s="9"/>
      <c r="H43" s="22">
        <f t="shared" si="1"/>
        <v>0</v>
      </c>
    </row>
    <row r="44" spans="1:8" ht="12.75">
      <c r="A44" s="6"/>
      <c r="B44" s="7"/>
      <c r="C44" s="7"/>
      <c r="D44" s="8"/>
      <c r="E44" s="9"/>
      <c r="F44" s="19">
        <f t="shared" si="0"/>
        <v>0</v>
      </c>
      <c r="G44" s="9"/>
      <c r="H44" s="22">
        <f t="shared" si="1"/>
        <v>0</v>
      </c>
    </row>
    <row r="45" spans="1:8" ht="12.75">
      <c r="A45" s="6"/>
      <c r="B45" s="7"/>
      <c r="C45" s="7"/>
      <c r="D45" s="8"/>
      <c r="E45" s="9"/>
      <c r="F45" s="19">
        <f t="shared" si="0"/>
        <v>0</v>
      </c>
      <c r="G45" s="9"/>
      <c r="H45" s="22">
        <f t="shared" si="1"/>
        <v>0</v>
      </c>
    </row>
    <row r="46" spans="1:8" ht="12.75">
      <c r="A46" s="6"/>
      <c r="B46" s="7"/>
      <c r="C46" s="7"/>
      <c r="D46" s="8"/>
      <c r="E46" s="9"/>
      <c r="F46" s="19">
        <f t="shared" si="0"/>
        <v>0</v>
      </c>
      <c r="G46" s="9"/>
      <c r="H46" s="22">
        <f t="shared" si="1"/>
        <v>0</v>
      </c>
    </row>
    <row r="47" spans="1:8" ht="12.75">
      <c r="A47" s="6"/>
      <c r="B47" s="7"/>
      <c r="C47" s="7"/>
      <c r="D47" s="8"/>
      <c r="E47" s="9"/>
      <c r="F47" s="19">
        <f t="shared" si="0"/>
        <v>0</v>
      </c>
      <c r="G47" s="9"/>
      <c r="H47" s="22">
        <f t="shared" si="1"/>
        <v>0</v>
      </c>
    </row>
    <row r="48" spans="1:8" ht="12.75">
      <c r="A48" s="10" t="s">
        <v>42</v>
      </c>
      <c r="B48" s="7"/>
      <c r="C48" s="7"/>
      <c r="D48" s="8"/>
      <c r="E48" s="9"/>
      <c r="F48" s="19">
        <f t="shared" si="0"/>
        <v>0</v>
      </c>
      <c r="G48" s="9"/>
      <c r="H48" s="22">
        <f t="shared" si="1"/>
        <v>0</v>
      </c>
    </row>
    <row r="49" spans="1:8" ht="12.75">
      <c r="A49" s="6"/>
      <c r="B49" s="7"/>
      <c r="C49" s="7"/>
      <c r="D49" s="8"/>
      <c r="E49" s="9"/>
      <c r="F49" s="19">
        <f t="shared" si="0"/>
        <v>0</v>
      </c>
      <c r="G49" s="9"/>
      <c r="H49" s="22">
        <f t="shared" si="1"/>
        <v>0</v>
      </c>
    </row>
    <row r="50" spans="1:8" ht="12.75">
      <c r="A50" s="6"/>
      <c r="B50" s="7"/>
      <c r="C50" s="7"/>
      <c r="D50" s="8"/>
      <c r="E50" s="9"/>
      <c r="F50" s="19">
        <f t="shared" si="0"/>
        <v>0</v>
      </c>
      <c r="G50" s="9"/>
      <c r="H50" s="22">
        <f t="shared" si="1"/>
        <v>0</v>
      </c>
    </row>
    <row r="51" spans="1:8" ht="12.75">
      <c r="A51" s="6"/>
      <c r="B51" s="7"/>
      <c r="C51" s="7"/>
      <c r="D51" s="8"/>
      <c r="E51" s="9"/>
      <c r="F51" s="19">
        <f t="shared" si="0"/>
        <v>0</v>
      </c>
      <c r="G51" s="9"/>
      <c r="H51" s="22">
        <f t="shared" si="1"/>
        <v>0</v>
      </c>
    </row>
    <row r="52" spans="1:8" ht="13.5" thickBot="1">
      <c r="A52" s="6"/>
      <c r="B52" s="11"/>
      <c r="C52" s="11"/>
      <c r="D52" s="12"/>
      <c r="E52" s="13"/>
      <c r="F52" s="20">
        <f t="shared" si="0"/>
        <v>0</v>
      </c>
      <c r="G52" s="13"/>
      <c r="H52" s="23">
        <f t="shared" si="1"/>
        <v>0</v>
      </c>
    </row>
    <row r="53" spans="1:8" ht="14.25" thickBot="1" thickTop="1">
      <c r="A53" s="323" t="s">
        <v>27</v>
      </c>
      <c r="B53" s="327"/>
      <c r="C53" s="327"/>
      <c r="D53" s="328"/>
      <c r="E53" s="165"/>
      <c r="F53" s="165">
        <f>SUM(F6:F52)</f>
        <v>0</v>
      </c>
      <c r="G53" s="165">
        <f>SUM(G6:G52)</f>
        <v>0</v>
      </c>
      <c r="H53" s="24">
        <f>SUM(H6:H52)</f>
        <v>0</v>
      </c>
    </row>
    <row r="54" spans="1:8" ht="13.5" thickBot="1">
      <c r="A54" s="14"/>
      <c r="B54" s="14"/>
      <c r="C54" s="14"/>
      <c r="D54" s="15"/>
      <c r="E54" s="16"/>
      <c r="F54" s="322"/>
      <c r="G54" s="16"/>
      <c r="H54" s="16"/>
    </row>
    <row r="55" spans="1:8" ht="12.75">
      <c r="A55" s="329" t="s">
        <v>94</v>
      </c>
      <c r="B55" s="3"/>
      <c r="C55" s="3"/>
      <c r="D55" s="4"/>
      <c r="E55" s="5"/>
      <c r="F55" s="18">
        <f>D55*E55</f>
        <v>0</v>
      </c>
      <c r="G55" s="5"/>
      <c r="H55" s="21">
        <f>F55+G55</f>
        <v>0</v>
      </c>
    </row>
    <row r="56" spans="1:8" ht="12.75">
      <c r="A56" s="6"/>
      <c r="B56" s="7"/>
      <c r="C56" s="7"/>
      <c r="D56" s="8"/>
      <c r="E56" s="9"/>
      <c r="F56" s="19">
        <f>D56*E56</f>
        <v>0</v>
      </c>
      <c r="G56" s="9"/>
      <c r="H56" s="22">
        <f>F56+G56</f>
        <v>0</v>
      </c>
    </row>
    <row r="57" spans="1:8" ht="12.75">
      <c r="A57" s="6"/>
      <c r="B57" s="7"/>
      <c r="C57" s="7"/>
      <c r="D57" s="8"/>
      <c r="E57" s="9"/>
      <c r="F57" s="19">
        <f>D57*E57</f>
        <v>0</v>
      </c>
      <c r="G57" s="9"/>
      <c r="H57" s="22">
        <f>F57+G57</f>
        <v>0</v>
      </c>
    </row>
    <row r="58" spans="1:8" ht="12.75">
      <c r="A58" s="6"/>
      <c r="B58" s="7"/>
      <c r="C58" s="7"/>
      <c r="D58" s="8"/>
      <c r="E58" s="9"/>
      <c r="F58" s="19">
        <f>D58*E58</f>
        <v>0</v>
      </c>
      <c r="G58" s="9"/>
      <c r="H58" s="22">
        <f>F58+G58</f>
        <v>0</v>
      </c>
    </row>
    <row r="59" spans="1:8" ht="13.5" thickBot="1">
      <c r="A59" s="6"/>
      <c r="B59" s="11"/>
      <c r="C59" s="11"/>
      <c r="D59" s="12"/>
      <c r="E59" s="13"/>
      <c r="F59" s="20">
        <f>D59*E59</f>
        <v>0</v>
      </c>
      <c r="G59" s="13"/>
      <c r="H59" s="23">
        <f>F59+G59</f>
        <v>0</v>
      </c>
    </row>
    <row r="60" spans="1:8" ht="14.25" thickBot="1" thickTop="1">
      <c r="A60" s="323" t="s">
        <v>96</v>
      </c>
      <c r="B60" s="327"/>
      <c r="C60" s="327"/>
      <c r="D60" s="328"/>
      <c r="E60" s="165"/>
      <c r="F60" s="165">
        <f>SUM(F55:F59)</f>
        <v>0</v>
      </c>
      <c r="G60" s="165">
        <f>SUM(G55:G59)</f>
        <v>0</v>
      </c>
      <c r="H60" s="24">
        <f>SUM(H55:H59)</f>
        <v>0</v>
      </c>
    </row>
    <row r="61" spans="1:8" ht="13.5" thickBot="1">
      <c r="A61" s="14"/>
      <c r="B61" s="14"/>
      <c r="C61" s="14"/>
      <c r="D61" s="15"/>
      <c r="E61" s="16"/>
      <c r="F61" s="322"/>
      <c r="G61" s="16"/>
      <c r="H61" s="16"/>
    </row>
    <row r="62" spans="1:8" ht="12.75">
      <c r="A62" s="329" t="s">
        <v>95</v>
      </c>
      <c r="B62" s="3"/>
      <c r="C62" s="3"/>
      <c r="D62" s="4"/>
      <c r="E62" s="5"/>
      <c r="F62" s="18">
        <f>D62*E62</f>
        <v>0</v>
      </c>
      <c r="G62" s="5"/>
      <c r="H62" s="21">
        <f>F62+G62</f>
        <v>0</v>
      </c>
    </row>
    <row r="63" spans="1:8" ht="12.75">
      <c r="A63" s="6"/>
      <c r="B63" s="7"/>
      <c r="C63" s="7"/>
      <c r="D63" s="8"/>
      <c r="E63" s="9"/>
      <c r="F63" s="19">
        <f>D63*E63</f>
        <v>0</v>
      </c>
      <c r="G63" s="9"/>
      <c r="H63" s="22">
        <f>F63+G63</f>
        <v>0</v>
      </c>
    </row>
    <row r="64" spans="1:8" ht="12.75">
      <c r="A64" s="6"/>
      <c r="B64" s="7"/>
      <c r="C64" s="7"/>
      <c r="D64" s="8"/>
      <c r="E64" s="9"/>
      <c r="F64" s="19">
        <f>D64*E64</f>
        <v>0</v>
      </c>
      <c r="G64" s="9"/>
      <c r="H64" s="22">
        <f>F64+G64</f>
        <v>0</v>
      </c>
    </row>
    <row r="65" spans="1:8" ht="13.5" thickBot="1">
      <c r="A65" s="6"/>
      <c r="B65" s="11"/>
      <c r="C65" s="11"/>
      <c r="D65" s="12"/>
      <c r="E65" s="13"/>
      <c r="F65" s="20">
        <f>D65*E65</f>
        <v>0</v>
      </c>
      <c r="G65" s="13"/>
      <c r="H65" s="23">
        <f>F65+G65</f>
        <v>0</v>
      </c>
    </row>
    <row r="66" spans="1:8" ht="14.25" thickBot="1" thickTop="1">
      <c r="A66" s="323" t="s">
        <v>160</v>
      </c>
      <c r="B66" s="327"/>
      <c r="C66" s="327"/>
      <c r="D66" s="328"/>
      <c r="E66" s="165"/>
      <c r="F66" s="165">
        <f>SUM(F62:F65)</f>
        <v>0</v>
      </c>
      <c r="G66" s="165">
        <f>SUM(G62:G65)</f>
        <v>0</v>
      </c>
      <c r="H66" s="24">
        <f>SUM(H62:H65)</f>
        <v>0</v>
      </c>
    </row>
    <row r="67" spans="1:8" ht="13.5" thickBot="1">
      <c r="A67" s="17"/>
      <c r="B67" s="17"/>
      <c r="C67" s="17"/>
      <c r="D67" s="15"/>
      <c r="E67" s="16"/>
      <c r="F67" s="322"/>
      <c r="G67" s="16"/>
      <c r="H67" s="16"/>
    </row>
    <row r="68" spans="1:8" ht="13.5" thickBot="1">
      <c r="A68" s="324" t="s">
        <v>159</v>
      </c>
      <c r="B68" s="325"/>
      <c r="C68" s="325"/>
      <c r="D68" s="326"/>
      <c r="E68" s="166"/>
      <c r="F68" s="166">
        <f>F53+F60+F66</f>
        <v>0</v>
      </c>
      <c r="G68" s="166">
        <f>G53+G60+G66</f>
        <v>0</v>
      </c>
      <c r="H68" s="25">
        <f>H53+H60+H66</f>
        <v>0</v>
      </c>
    </row>
  </sheetData>
  <mergeCells count="2">
    <mergeCell ref="A1:H1"/>
    <mergeCell ref="A2:H2"/>
  </mergeCells>
  <printOptions gridLines="1" horizontalCentered="1"/>
  <pageMargins left="0.75" right="0.25" top="0.5" bottom="0.75" header="0.25" footer="0.5"/>
  <pageSetup fitToHeight="1" fitToWidth="1" horizontalDpi="600" verticalDpi="600" orientation="portrait" scale="77" r:id="rId1"/>
  <headerFooter alignWithMargins="0">
    <oddFooter>&amp;L$Benefit.xls(EquipWS)&amp;C&amp;D&amp;R&amp;P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Tracor Systems Engineering</dc:creator>
  <cp:keywords/>
  <dc:description/>
  <cp:lastModifiedBy>bbalana</cp:lastModifiedBy>
  <cp:lastPrinted>1998-11-11T19:15:51Z</cp:lastPrinted>
  <dcterms:created xsi:type="dcterms:W3CDTF">1998-10-30T15:40:13Z</dcterms:created>
  <dcterms:modified xsi:type="dcterms:W3CDTF">2002-06-19T20:26:07Z</dcterms:modified>
  <cp:category/>
  <cp:version/>
  <cp:contentType/>
  <cp:contentStatus/>
</cp:coreProperties>
</file>